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CCCC" lockStructure="1"/>
  <bookViews>
    <workbookView xWindow="32760" yWindow="32760" windowWidth="19440" windowHeight="9090" tabRatio="731" activeTab="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Krv2a!$A$1:$D$375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5621"/>
</workbook>
</file>

<file path=xl/calcChain.xml><?xml version="1.0" encoding="utf-8"?>
<calcChain xmlns="http://schemas.openxmlformats.org/spreadsheetml/2006/main">
  <c r="D197" i="100" l="1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F534" i="76"/>
  <c r="E534" i="76" s="1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K510" i="76"/>
  <c r="J511" i="76"/>
  <c r="J510" i="76" s="1"/>
  <c r="I511" i="76"/>
  <c r="I510" i="76" s="1"/>
  <c r="H511" i="76"/>
  <c r="G511" i="76"/>
  <c r="F511" i="76"/>
  <c r="D511" i="76"/>
  <c r="D510" i="76"/>
  <c r="H510" i="76"/>
  <c r="E509" i="76"/>
  <c r="K508" i="76"/>
  <c r="J508" i="76"/>
  <c r="I508" i="76"/>
  <c r="H508" i="76"/>
  <c r="G508" i="76"/>
  <c r="F508" i="76"/>
  <c r="E508" i="76" s="1"/>
  <c r="D508" i="76"/>
  <c r="E507" i="76"/>
  <c r="K506" i="76"/>
  <c r="J506" i="76"/>
  <c r="I506" i="76"/>
  <c r="H506" i="76"/>
  <c r="G506" i="76"/>
  <c r="E506" i="76"/>
  <c r="F506" i="76"/>
  <c r="D506" i="76"/>
  <c r="E505" i="76"/>
  <c r="K504" i="76"/>
  <c r="J504" i="76"/>
  <c r="I504" i="76"/>
  <c r="H504" i="76"/>
  <c r="G504" i="76"/>
  <c r="F504" i="76"/>
  <c r="E504" i="76" s="1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J481" i="76" s="1"/>
  <c r="J480" i="76" s="1"/>
  <c r="J549" i="76" s="1"/>
  <c r="I482" i="76"/>
  <c r="H482" i="76"/>
  <c r="H481" i="76" s="1"/>
  <c r="H480" i="76" s="1"/>
  <c r="H549" i="76" s="1"/>
  <c r="G482" i="76"/>
  <c r="F482" i="76"/>
  <c r="D482" i="76"/>
  <c r="D481" i="76" s="1"/>
  <c r="D480" i="76" s="1"/>
  <c r="D549" i="76" s="1"/>
  <c r="F481" i="76"/>
  <c r="E479" i="76"/>
  <c r="K478" i="76"/>
  <c r="J478" i="76"/>
  <c r="I478" i="76"/>
  <c r="H478" i="76"/>
  <c r="G478" i="76"/>
  <c r="F478" i="76"/>
  <c r="E478" i="76"/>
  <c r="D478" i="76"/>
  <c r="K477" i="76"/>
  <c r="J477" i="76"/>
  <c r="I477" i="76"/>
  <c r="H477" i="76"/>
  <c r="G477" i="76"/>
  <c r="F477" i="76"/>
  <c r="E477" i="76"/>
  <c r="D477" i="76"/>
  <c r="E476" i="76"/>
  <c r="E475" i="76"/>
  <c r="K474" i="76"/>
  <c r="J474" i="76"/>
  <c r="I474" i="76"/>
  <c r="H474" i="76"/>
  <c r="G474" i="76"/>
  <c r="F474" i="76"/>
  <c r="D474" i="76"/>
  <c r="E473" i="76"/>
  <c r="K472" i="76"/>
  <c r="J472" i="76"/>
  <c r="I472" i="76"/>
  <c r="H472" i="76"/>
  <c r="G472" i="76"/>
  <c r="F472" i="76"/>
  <c r="D472" i="76"/>
  <c r="E471" i="76"/>
  <c r="K470" i="76"/>
  <c r="K469" i="76" s="1"/>
  <c r="J470" i="76"/>
  <c r="J469" i="76" s="1"/>
  <c r="I470" i="76"/>
  <c r="I469" i="76" s="1"/>
  <c r="H470" i="76"/>
  <c r="H469" i="76" s="1"/>
  <c r="G470" i="76"/>
  <c r="G469" i="76"/>
  <c r="F470" i="76"/>
  <c r="D470" i="76"/>
  <c r="D469" i="76" s="1"/>
  <c r="E468" i="76"/>
  <c r="K467" i="76"/>
  <c r="J467" i="76"/>
  <c r="J466" i="76" s="1"/>
  <c r="I467" i="76"/>
  <c r="H467" i="76"/>
  <c r="H466" i="76" s="1"/>
  <c r="G467" i="76"/>
  <c r="G466" i="76" s="1"/>
  <c r="F467" i="76"/>
  <c r="E467" i="76"/>
  <c r="D467" i="76"/>
  <c r="K466" i="76"/>
  <c r="I466" i="76"/>
  <c r="D466" i="76"/>
  <c r="E465" i="76"/>
  <c r="K464" i="76"/>
  <c r="J464" i="76"/>
  <c r="I464" i="76"/>
  <c r="H464" i="76"/>
  <c r="G464" i="76"/>
  <c r="F464" i="76"/>
  <c r="D464" i="76"/>
  <c r="E463" i="76"/>
  <c r="E462" i="76"/>
  <c r="E457" i="76"/>
  <c r="K456" i="76"/>
  <c r="J456" i="76"/>
  <c r="I456" i="76"/>
  <c r="H456" i="76"/>
  <c r="G456" i="76"/>
  <c r="F456" i="76"/>
  <c r="D456" i="76"/>
  <c r="E455" i="76"/>
  <c r="K454" i="76"/>
  <c r="K453" i="76"/>
  <c r="J454" i="76"/>
  <c r="I454" i="76"/>
  <c r="I453" i="76" s="1"/>
  <c r="H454" i="76"/>
  <c r="G454" i="76"/>
  <c r="F454" i="76"/>
  <c r="E454" i="76" s="1"/>
  <c r="D454" i="76"/>
  <c r="D453" i="76" s="1"/>
  <c r="J453" i="76"/>
  <c r="H453" i="76"/>
  <c r="E452" i="76"/>
  <c r="K451" i="76"/>
  <c r="J451" i="76"/>
  <c r="I451" i="76"/>
  <c r="H451" i="76"/>
  <c r="G451" i="76"/>
  <c r="F451" i="76"/>
  <c r="E451" i="76"/>
  <c r="D451" i="76"/>
  <c r="E450" i="76"/>
  <c r="K449" i="76"/>
  <c r="J449" i="76"/>
  <c r="I449" i="76"/>
  <c r="H449" i="76"/>
  <c r="G449" i="76"/>
  <c r="F449" i="76"/>
  <c r="D449" i="76"/>
  <c r="E448" i="76"/>
  <c r="K447" i="76"/>
  <c r="J447" i="76"/>
  <c r="I447" i="76"/>
  <c r="H447" i="76"/>
  <c r="G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G437" i="76"/>
  <c r="F437" i="76"/>
  <c r="D437" i="76"/>
  <c r="E436" i="76"/>
  <c r="E435" i="76"/>
  <c r="E434" i="76"/>
  <c r="E433" i="76"/>
  <c r="K432" i="76"/>
  <c r="J432" i="76"/>
  <c r="I432" i="76"/>
  <c r="I431" i="76" s="1"/>
  <c r="I430" i="76" s="1"/>
  <c r="H432" i="76"/>
  <c r="G432" i="76"/>
  <c r="F432" i="76"/>
  <c r="E432" i="76" s="1"/>
  <c r="D432" i="76"/>
  <c r="E429" i="76"/>
  <c r="K428" i="76"/>
  <c r="J428" i="76"/>
  <c r="I428" i="76"/>
  <c r="H428" i="76"/>
  <c r="G428" i="76"/>
  <c r="F428" i="76"/>
  <c r="E428" i="76" s="1"/>
  <c r="D428" i="76"/>
  <c r="E423" i="76"/>
  <c r="K422" i="76"/>
  <c r="J422" i="76"/>
  <c r="I422" i="76"/>
  <c r="H422" i="76"/>
  <c r="G422" i="76"/>
  <c r="F422" i="76"/>
  <c r="D422" i="76"/>
  <c r="E421" i="76"/>
  <c r="E420" i="76"/>
  <c r="K419" i="76"/>
  <c r="J419" i="76"/>
  <c r="I419" i="76"/>
  <c r="H419" i="76"/>
  <c r="G419" i="76"/>
  <c r="F419" i="76"/>
  <c r="D419" i="76"/>
  <c r="E418" i="76"/>
  <c r="K417" i="76"/>
  <c r="J417" i="76"/>
  <c r="I417" i="76"/>
  <c r="H417" i="76"/>
  <c r="G417" i="76"/>
  <c r="F417" i="76"/>
  <c r="D417" i="76"/>
  <c r="E416" i="76"/>
  <c r="E415" i="76"/>
  <c r="E414" i="76"/>
  <c r="K413" i="76"/>
  <c r="J413" i="76"/>
  <c r="I413" i="76"/>
  <c r="H413" i="76"/>
  <c r="G413" i="76"/>
  <c r="G409" i="76" s="1"/>
  <c r="F413" i="76"/>
  <c r="D413" i="76"/>
  <c r="E412" i="76"/>
  <c r="E411" i="76"/>
  <c r="K410" i="76"/>
  <c r="J410" i="76"/>
  <c r="J409" i="76" s="1"/>
  <c r="I410" i="76"/>
  <c r="H410" i="76"/>
  <c r="H409" i="76" s="1"/>
  <c r="G410" i="76"/>
  <c r="F410" i="76"/>
  <c r="E410" i="76" s="1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E395" i="76"/>
  <c r="F395" i="76"/>
  <c r="D395" i="76"/>
  <c r="E394" i="76"/>
  <c r="E393" i="76"/>
  <c r="E392" i="76"/>
  <c r="K391" i="76"/>
  <c r="K390" i="76" s="1"/>
  <c r="J391" i="76"/>
  <c r="J390" i="76"/>
  <c r="I391" i="76"/>
  <c r="H391" i="76"/>
  <c r="G391" i="76"/>
  <c r="G390" i="76"/>
  <c r="F391" i="76"/>
  <c r="E391" i="76"/>
  <c r="D391" i="76"/>
  <c r="D390" i="76"/>
  <c r="I390" i="76"/>
  <c r="H390" i="76"/>
  <c r="E389" i="76"/>
  <c r="E388" i="76"/>
  <c r="K387" i="76"/>
  <c r="J387" i="76"/>
  <c r="I387" i="76"/>
  <c r="H387" i="76"/>
  <c r="G387" i="76"/>
  <c r="F387" i="76"/>
  <c r="E387" i="76" s="1"/>
  <c r="D387" i="76"/>
  <c r="E386" i="76"/>
  <c r="E385" i="76"/>
  <c r="K384" i="76"/>
  <c r="J384" i="76"/>
  <c r="I384" i="76"/>
  <c r="H384" i="76"/>
  <c r="G384" i="76"/>
  <c r="F384" i="76"/>
  <c r="E384" i="76" s="1"/>
  <c r="D384" i="76"/>
  <c r="E383" i="76"/>
  <c r="E382" i="76"/>
  <c r="K381" i="76"/>
  <c r="J381" i="76"/>
  <c r="I381" i="76"/>
  <c r="H381" i="76"/>
  <c r="G381" i="76"/>
  <c r="F381" i="76"/>
  <c r="E381" i="76" s="1"/>
  <c r="D381" i="76"/>
  <c r="E380" i="76"/>
  <c r="E379" i="76"/>
  <c r="K378" i="76"/>
  <c r="J378" i="76"/>
  <c r="I378" i="76"/>
  <c r="I370" i="76"/>
  <c r="H378" i="76"/>
  <c r="G378" i="76"/>
  <c r="F378" i="76"/>
  <c r="D378" i="76"/>
  <c r="E377" i="76"/>
  <c r="E376" i="76"/>
  <c r="K375" i="76"/>
  <c r="K370" i="76" s="1"/>
  <c r="J375" i="76"/>
  <c r="J370" i="76"/>
  <c r="I375" i="76"/>
  <c r="H375" i="76"/>
  <c r="G375" i="76"/>
  <c r="G370" i="76"/>
  <c r="F375" i="76"/>
  <c r="D375" i="76"/>
  <c r="D370" i="76" s="1"/>
  <c r="E369" i="76"/>
  <c r="E368" i="76"/>
  <c r="K367" i="76"/>
  <c r="J367" i="76"/>
  <c r="I367" i="76"/>
  <c r="H367" i="76"/>
  <c r="G367" i="76"/>
  <c r="F367" i="76"/>
  <c r="E367" i="76" s="1"/>
  <c r="D367" i="76"/>
  <c r="E366" i="76"/>
  <c r="E365" i="76"/>
  <c r="K364" i="76"/>
  <c r="J364" i="76"/>
  <c r="I364" i="76"/>
  <c r="H364" i="76"/>
  <c r="G364" i="76"/>
  <c r="F364" i="76"/>
  <c r="E364" i="76"/>
  <c r="D364" i="76"/>
  <c r="E363" i="76"/>
  <c r="E362" i="76"/>
  <c r="K361" i="76"/>
  <c r="J361" i="76"/>
  <c r="I361" i="76"/>
  <c r="H361" i="76"/>
  <c r="G361" i="76"/>
  <c r="F361" i="76"/>
  <c r="D361" i="76"/>
  <c r="E360" i="76"/>
  <c r="E359" i="76"/>
  <c r="K358" i="76"/>
  <c r="K357" i="76" s="1"/>
  <c r="J358" i="76"/>
  <c r="I358" i="76"/>
  <c r="I357" i="76" s="1"/>
  <c r="H358" i="76"/>
  <c r="G358" i="76"/>
  <c r="F358" i="76"/>
  <c r="D358" i="76"/>
  <c r="D357" i="76"/>
  <c r="E356" i="76"/>
  <c r="E355" i="76"/>
  <c r="E354" i="76"/>
  <c r="K353" i="76"/>
  <c r="J353" i="76"/>
  <c r="I353" i="76"/>
  <c r="H353" i="76"/>
  <c r="G353" i="76"/>
  <c r="F353" i="76"/>
  <c r="D353" i="76"/>
  <c r="E352" i="76"/>
  <c r="K351" i="76"/>
  <c r="J351" i="76"/>
  <c r="I351" i="76"/>
  <c r="H351" i="76"/>
  <c r="G351" i="76"/>
  <c r="F351" i="76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F340" i="76"/>
  <c r="E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J329" i="76" s="1"/>
  <c r="I330" i="76"/>
  <c r="I329" i="76" s="1"/>
  <c r="H330" i="76"/>
  <c r="G330" i="76"/>
  <c r="F330" i="76"/>
  <c r="E330" i="76"/>
  <c r="D330" i="76"/>
  <c r="K329" i="76"/>
  <c r="E328" i="76"/>
  <c r="K327" i="76"/>
  <c r="J327" i="76"/>
  <c r="I327" i="76"/>
  <c r="H327" i="76"/>
  <c r="G327" i="76"/>
  <c r="F327" i="76"/>
  <c r="E327" i="76" s="1"/>
  <c r="D327" i="76"/>
  <c r="E326" i="76"/>
  <c r="E325" i="76"/>
  <c r="E324" i="76"/>
  <c r="K323" i="76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D321" i="76"/>
  <c r="E320" i="76"/>
  <c r="K319" i="76"/>
  <c r="J319" i="76"/>
  <c r="I319" i="76"/>
  <c r="H319" i="76"/>
  <c r="G319" i="76"/>
  <c r="F319" i="76"/>
  <c r="D319" i="76"/>
  <c r="E314" i="76"/>
  <c r="E313" i="76"/>
  <c r="E312" i="76"/>
  <c r="K311" i="76"/>
  <c r="K310" i="76" s="1"/>
  <c r="J311" i="76"/>
  <c r="J310" i="76"/>
  <c r="I311" i="76"/>
  <c r="H311" i="76"/>
  <c r="G311" i="76"/>
  <c r="G310" i="76"/>
  <c r="F311" i="76"/>
  <c r="E311" i="76"/>
  <c r="D311" i="76"/>
  <c r="D310" i="76" s="1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D300" i="76"/>
  <c r="E299" i="76"/>
  <c r="E298" i="76"/>
  <c r="K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E289" i="76" s="1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H276" i="76"/>
  <c r="G276" i="76"/>
  <c r="F276" i="76"/>
  <c r="E276" i="76"/>
  <c r="D276" i="76"/>
  <c r="E275" i="76"/>
  <c r="E274" i="76"/>
  <c r="E273" i="76"/>
  <c r="E272" i="76"/>
  <c r="E271" i="76"/>
  <c r="K270" i="76"/>
  <c r="J270" i="76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H261" i="76" s="1"/>
  <c r="G262" i="76"/>
  <c r="F262" i="76"/>
  <c r="E262" i="76" s="1"/>
  <c r="D262" i="76"/>
  <c r="E260" i="76"/>
  <c r="K259" i="76"/>
  <c r="J259" i="76"/>
  <c r="I259" i="76"/>
  <c r="H259" i="76"/>
  <c r="G259" i="76"/>
  <c r="F259" i="76"/>
  <c r="E259" i="76"/>
  <c r="D259" i="76"/>
  <c r="E258" i="76"/>
  <c r="K257" i="76"/>
  <c r="J257" i="76"/>
  <c r="I257" i="76"/>
  <c r="H257" i="76"/>
  <c r="G257" i="76"/>
  <c r="E257" i="76"/>
  <c r="F257" i="76"/>
  <c r="D257" i="76"/>
  <c r="E256" i="76"/>
  <c r="K255" i="76"/>
  <c r="J255" i="76"/>
  <c r="I255" i="76"/>
  <c r="H255" i="76"/>
  <c r="G255" i="76"/>
  <c r="F255" i="76"/>
  <c r="E255" i="76"/>
  <c r="D255" i="76"/>
  <c r="E254" i="76"/>
  <c r="K253" i="76"/>
  <c r="J253" i="76"/>
  <c r="I253" i="76"/>
  <c r="H253" i="76"/>
  <c r="G253" i="76"/>
  <c r="F253" i="76"/>
  <c r="D253" i="76"/>
  <c r="E252" i="76"/>
  <c r="E247" i="76"/>
  <c r="E246" i="76"/>
  <c r="E245" i="76"/>
  <c r="K244" i="76"/>
  <c r="J244" i="76"/>
  <c r="I244" i="76"/>
  <c r="H244" i="76"/>
  <c r="G244" i="76"/>
  <c r="F244" i="76"/>
  <c r="E244" i="76" s="1"/>
  <c r="D244" i="76"/>
  <c r="E243" i="76"/>
  <c r="K242" i="76"/>
  <c r="J242" i="76"/>
  <c r="I242" i="76"/>
  <c r="H242" i="76"/>
  <c r="G242" i="76"/>
  <c r="F242" i="76"/>
  <c r="E242" i="76" s="1"/>
  <c r="D242" i="76"/>
  <c r="E241" i="76"/>
  <c r="E240" i="76"/>
  <c r="E239" i="76"/>
  <c r="K238" i="76"/>
  <c r="J238" i="76"/>
  <c r="I238" i="76"/>
  <c r="H238" i="76"/>
  <c r="G238" i="76"/>
  <c r="F238" i="76"/>
  <c r="E238" i="76" s="1"/>
  <c r="D238" i="76"/>
  <c r="E237" i="76"/>
  <c r="K236" i="76"/>
  <c r="J236" i="76"/>
  <c r="I236" i="76"/>
  <c r="H236" i="76"/>
  <c r="H235" i="76" s="1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J211" i="76"/>
  <c r="I211" i="76"/>
  <c r="H211" i="76"/>
  <c r="G211" i="76"/>
  <c r="F211" i="76"/>
  <c r="D211" i="76"/>
  <c r="D200" i="76"/>
  <c r="E210" i="76"/>
  <c r="E209" i="76"/>
  <c r="E208" i="76"/>
  <c r="E207" i="76"/>
  <c r="E206" i="76"/>
  <c r="E205" i="76"/>
  <c r="E204" i="76"/>
  <c r="E203" i="76"/>
  <c r="E202" i="76"/>
  <c r="K201" i="76"/>
  <c r="K200" i="76" s="1"/>
  <c r="J201" i="76"/>
  <c r="J200" i="76" s="1"/>
  <c r="I201" i="76"/>
  <c r="H201" i="76"/>
  <c r="H200" i="76"/>
  <c r="G201" i="76"/>
  <c r="F201" i="76"/>
  <c r="F200" i="76" s="1"/>
  <c r="D201" i="76"/>
  <c r="I200" i="76"/>
  <c r="E199" i="76"/>
  <c r="E194" i="76"/>
  <c r="E193" i="76"/>
  <c r="E192" i="76"/>
  <c r="E191" i="76"/>
  <c r="E190" i="76"/>
  <c r="E189" i="76"/>
  <c r="K188" i="76"/>
  <c r="K177" i="76"/>
  <c r="J188" i="76"/>
  <c r="I188" i="76"/>
  <c r="H188" i="76"/>
  <c r="G188" i="76"/>
  <c r="F188" i="76"/>
  <c r="E188" i="76" s="1"/>
  <c r="D188" i="76"/>
  <c r="E187" i="76"/>
  <c r="E186" i="76"/>
  <c r="E185" i="76"/>
  <c r="E184" i="76"/>
  <c r="E183" i="76"/>
  <c r="E182" i="76"/>
  <c r="E181" i="76"/>
  <c r="E180" i="76"/>
  <c r="E179" i="76"/>
  <c r="K178" i="76"/>
  <c r="J178" i="76"/>
  <c r="J177" i="76" s="1"/>
  <c r="J176" i="76" s="1"/>
  <c r="J548" i="76" s="1"/>
  <c r="I178" i="76"/>
  <c r="I177" i="76" s="1"/>
  <c r="I176" i="76" s="1"/>
  <c r="I548" i="76" s="1"/>
  <c r="H178" i="76"/>
  <c r="G178" i="76"/>
  <c r="F178" i="76"/>
  <c r="F177" i="76" s="1"/>
  <c r="D178" i="76"/>
  <c r="D177" i="76"/>
  <c r="D176" i="76" s="1"/>
  <c r="D548" i="76" s="1"/>
  <c r="E175" i="76"/>
  <c r="K174" i="76"/>
  <c r="J174" i="76"/>
  <c r="I174" i="76"/>
  <c r="H174" i="76"/>
  <c r="G174" i="76"/>
  <c r="F174" i="76"/>
  <c r="E174" i="76" s="1"/>
  <c r="D174" i="76"/>
  <c r="E173" i="76"/>
  <c r="K168" i="76"/>
  <c r="J168" i="76"/>
  <c r="I168" i="76"/>
  <c r="H168" i="76"/>
  <c r="G168" i="76"/>
  <c r="F168" i="76"/>
  <c r="D168" i="76"/>
  <c r="E167" i="76"/>
  <c r="K166" i="76"/>
  <c r="K165" i="76"/>
  <c r="J166" i="76"/>
  <c r="J165" i="76" s="1"/>
  <c r="I166" i="76"/>
  <c r="I165" i="76" s="1"/>
  <c r="H166" i="76"/>
  <c r="G166" i="76"/>
  <c r="G165" i="76" s="1"/>
  <c r="F166" i="76"/>
  <c r="D166" i="76"/>
  <c r="D165" i="76" s="1"/>
  <c r="H165" i="76"/>
  <c r="E164" i="76"/>
  <c r="K163" i="76"/>
  <c r="K162" i="76" s="1"/>
  <c r="J163" i="76"/>
  <c r="J162" i="76" s="1"/>
  <c r="I163" i="76"/>
  <c r="H163" i="76"/>
  <c r="H162" i="76" s="1"/>
  <c r="G163" i="76"/>
  <c r="F163" i="76"/>
  <c r="D163" i="76"/>
  <c r="D162" i="76"/>
  <c r="I162" i="76"/>
  <c r="F162" i="76"/>
  <c r="E161" i="76"/>
  <c r="K160" i="76"/>
  <c r="J160" i="76"/>
  <c r="I160" i="76"/>
  <c r="H160" i="76"/>
  <c r="G160" i="76"/>
  <c r="F160" i="76"/>
  <c r="D160" i="76"/>
  <c r="E159" i="76"/>
  <c r="K158" i="76"/>
  <c r="J158" i="76"/>
  <c r="I158" i="76"/>
  <c r="H158" i="76"/>
  <c r="G158" i="76"/>
  <c r="E158" i="76" s="1"/>
  <c r="F158" i="76"/>
  <c r="D158" i="76"/>
  <c r="E157" i="76"/>
  <c r="K156" i="76"/>
  <c r="K155" i="76" s="1"/>
  <c r="J156" i="76"/>
  <c r="J155" i="76"/>
  <c r="I156" i="76"/>
  <c r="I155" i="76"/>
  <c r="H156" i="76"/>
  <c r="G156" i="76"/>
  <c r="G155" i="76" s="1"/>
  <c r="F156" i="76"/>
  <c r="E156" i="76"/>
  <c r="D156" i="76"/>
  <c r="H155" i="76"/>
  <c r="E154" i="76"/>
  <c r="K153" i="76"/>
  <c r="J153" i="76"/>
  <c r="I153" i="76"/>
  <c r="H153" i="76"/>
  <c r="G153" i="76"/>
  <c r="F153" i="76"/>
  <c r="E153" i="76" s="1"/>
  <c r="D153" i="76"/>
  <c r="E152" i="76"/>
  <c r="K151" i="76"/>
  <c r="J151" i="76"/>
  <c r="I151" i="76"/>
  <c r="I148" i="76" s="1"/>
  <c r="H151" i="76"/>
  <c r="G151" i="76"/>
  <c r="F151" i="76"/>
  <c r="D151" i="76"/>
  <c r="E150" i="76"/>
  <c r="K149" i="76"/>
  <c r="K148" i="76" s="1"/>
  <c r="J149" i="76"/>
  <c r="J148" i="76" s="1"/>
  <c r="J147" i="76" s="1"/>
  <c r="I149" i="76"/>
  <c r="H149" i="76"/>
  <c r="G149" i="76"/>
  <c r="F149" i="76"/>
  <c r="D149" i="76"/>
  <c r="D148" i="76"/>
  <c r="H148" i="76"/>
  <c r="E146" i="76"/>
  <c r="K141" i="76"/>
  <c r="K140" i="76" s="1"/>
  <c r="J141" i="76"/>
  <c r="I141" i="76"/>
  <c r="H141" i="76"/>
  <c r="G141" i="76"/>
  <c r="F141" i="76"/>
  <c r="D141" i="76"/>
  <c r="D140" i="76" s="1"/>
  <c r="J140" i="76"/>
  <c r="I140" i="76"/>
  <c r="G140" i="76"/>
  <c r="F140" i="76"/>
  <c r="E139" i="76"/>
  <c r="E138" i="76"/>
  <c r="K137" i="76"/>
  <c r="K136" i="76"/>
  <c r="J137" i="76"/>
  <c r="J136" i="76"/>
  <c r="I137" i="76"/>
  <c r="H137" i="76"/>
  <c r="H136" i="76" s="1"/>
  <c r="G137" i="76"/>
  <c r="F137" i="76"/>
  <c r="D137" i="76"/>
  <c r="I136" i="76"/>
  <c r="G136" i="76"/>
  <c r="F136" i="76"/>
  <c r="D136" i="76"/>
  <c r="E135" i="76"/>
  <c r="K134" i="76"/>
  <c r="J134" i="76"/>
  <c r="I134" i="76"/>
  <c r="I131" i="76"/>
  <c r="H134" i="76"/>
  <c r="G134" i="76"/>
  <c r="F134" i="76"/>
  <c r="D134" i="76"/>
  <c r="E133" i="76"/>
  <c r="K132" i="76"/>
  <c r="K131" i="76" s="1"/>
  <c r="J132" i="76"/>
  <c r="J131" i="76"/>
  <c r="I132" i="76"/>
  <c r="H132" i="76"/>
  <c r="H131" i="76" s="1"/>
  <c r="G132" i="76"/>
  <c r="G131" i="76" s="1"/>
  <c r="F132" i="76"/>
  <c r="D132" i="76"/>
  <c r="D131" i="76" s="1"/>
  <c r="E130" i="76"/>
  <c r="K129" i="76"/>
  <c r="J129" i="76"/>
  <c r="I129" i="76"/>
  <c r="H129" i="76"/>
  <c r="G129" i="76"/>
  <c r="F129" i="76"/>
  <c r="D129" i="76"/>
  <c r="E128" i="76"/>
  <c r="E127" i="76"/>
  <c r="K126" i="76"/>
  <c r="J126" i="76"/>
  <c r="E126" i="76" s="1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F115" i="76"/>
  <c r="E115" i="76" s="1"/>
  <c r="D115" i="76"/>
  <c r="E114" i="76"/>
  <c r="E113" i="76"/>
  <c r="E112" i="76"/>
  <c r="E111" i="76"/>
  <c r="K110" i="76"/>
  <c r="J110" i="76"/>
  <c r="I110" i="76"/>
  <c r="I102" i="76"/>
  <c r="H110" i="76"/>
  <c r="G110" i="76"/>
  <c r="F110" i="76"/>
  <c r="D110" i="76"/>
  <c r="E109" i="76"/>
  <c r="E108" i="76"/>
  <c r="E107" i="76"/>
  <c r="E106" i="76"/>
  <c r="E105" i="76"/>
  <c r="E104" i="76"/>
  <c r="K103" i="76"/>
  <c r="J103" i="76"/>
  <c r="I103" i="76"/>
  <c r="H103" i="76"/>
  <c r="G103" i="76"/>
  <c r="F103" i="76"/>
  <c r="D103" i="76"/>
  <c r="E101" i="76"/>
  <c r="E100" i="76"/>
  <c r="K99" i="76"/>
  <c r="J99" i="76"/>
  <c r="I99" i="76"/>
  <c r="H99" i="76"/>
  <c r="G99" i="76"/>
  <c r="F99" i="76"/>
  <c r="D99" i="76"/>
  <c r="E98" i="76"/>
  <c r="E97" i="76"/>
  <c r="E96" i="76"/>
  <c r="E95" i="76"/>
  <c r="K94" i="76"/>
  <c r="J94" i="76"/>
  <c r="I94" i="76"/>
  <c r="H94" i="76"/>
  <c r="G94" i="76"/>
  <c r="F94" i="76"/>
  <c r="D94" i="76"/>
  <c r="E93" i="76"/>
  <c r="E92" i="76"/>
  <c r="K91" i="76"/>
  <c r="J91" i="76"/>
  <c r="J90" i="76"/>
  <c r="I91" i="76"/>
  <c r="I90" i="76"/>
  <c r="H91" i="76"/>
  <c r="G91" i="76"/>
  <c r="G90" i="76" s="1"/>
  <c r="F91" i="76"/>
  <c r="E91" i="76"/>
  <c r="D91" i="76"/>
  <c r="D90" i="76" s="1"/>
  <c r="F90" i="76"/>
  <c r="E85" i="76"/>
  <c r="E84" i="76"/>
  <c r="E83" i="76"/>
  <c r="K82" i="76"/>
  <c r="J82" i="76"/>
  <c r="I82" i="76"/>
  <c r="H82" i="76"/>
  <c r="G82" i="76"/>
  <c r="F82" i="76"/>
  <c r="E82" i="76" s="1"/>
  <c r="D82" i="76"/>
  <c r="E81" i="76"/>
  <c r="E80" i="76"/>
  <c r="E79" i="76"/>
  <c r="E78" i="76"/>
  <c r="K77" i="76"/>
  <c r="K76" i="76" s="1"/>
  <c r="J77" i="76"/>
  <c r="I77" i="76"/>
  <c r="I76" i="76" s="1"/>
  <c r="H77" i="76"/>
  <c r="H76" i="76"/>
  <c r="G77" i="76"/>
  <c r="F77" i="76"/>
  <c r="F76" i="76" s="1"/>
  <c r="E76" i="76" s="1"/>
  <c r="D77" i="76"/>
  <c r="D76" i="76"/>
  <c r="J76" i="76"/>
  <c r="G76" i="76"/>
  <c r="E75" i="76"/>
  <c r="E74" i="76"/>
  <c r="E73" i="76"/>
  <c r="E72" i="76"/>
  <c r="E71" i="76"/>
  <c r="E70" i="76"/>
  <c r="K69" i="76"/>
  <c r="J69" i="76"/>
  <c r="I69" i="76"/>
  <c r="H69" i="76"/>
  <c r="G69" i="76"/>
  <c r="F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E58" i="76" s="1"/>
  <c r="D58" i="76"/>
  <c r="E57" i="76"/>
  <c r="E56" i="76"/>
  <c r="K55" i="76"/>
  <c r="J55" i="76"/>
  <c r="I55" i="76"/>
  <c r="H55" i="76"/>
  <c r="G55" i="76"/>
  <c r="F55" i="76"/>
  <c r="E55" i="76" s="1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F42" i="76"/>
  <c r="E42" i="76" s="1"/>
  <c r="D42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E34" i="76"/>
  <c r="K33" i="76"/>
  <c r="K24" i="76"/>
  <c r="J33" i="76"/>
  <c r="I33" i="76"/>
  <c r="H33" i="76"/>
  <c r="G33" i="76"/>
  <c r="F33" i="76"/>
  <c r="E33" i="76"/>
  <c r="D33" i="76"/>
  <c r="E32" i="76"/>
  <c r="E31" i="76"/>
  <c r="E26" i="76"/>
  <c r="K25" i="76"/>
  <c r="J25" i="76"/>
  <c r="J24" i="76" s="1"/>
  <c r="I25" i="76"/>
  <c r="H25" i="76"/>
  <c r="G25" i="76"/>
  <c r="F25" i="76"/>
  <c r="D25" i="76"/>
  <c r="D24" i="76"/>
  <c r="F165" i="76"/>
  <c r="E165" i="76" s="1"/>
  <c r="G177" i="76"/>
  <c r="F235" i="76"/>
  <c r="E270" i="76"/>
  <c r="E353" i="76"/>
  <c r="J357" i="76"/>
  <c r="H370" i="76"/>
  <c r="H431" i="76"/>
  <c r="H430" i="76" s="1"/>
  <c r="G453" i="76"/>
  <c r="G481" i="76"/>
  <c r="E201" i="76"/>
  <c r="E378" i="76"/>
  <c r="F370" i="76"/>
  <c r="E370" i="76" s="1"/>
  <c r="F390" i="76"/>
  <c r="E390" i="76" s="1"/>
  <c r="E474" i="76"/>
  <c r="F329" i="76"/>
  <c r="F131" i="76"/>
  <c r="E131" i="76" s="1"/>
  <c r="G200" i="76"/>
  <c r="E211" i="76"/>
  <c r="F261" i="76"/>
  <c r="E351" i="76"/>
  <c r="H329" i="76"/>
  <c r="G431" i="76"/>
  <c r="G430" i="76"/>
  <c r="E447" i="76"/>
  <c r="I30" i="100"/>
  <c r="I29" i="100" s="1"/>
  <c r="I23" i="100" s="1"/>
  <c r="I22" i="100" s="1"/>
  <c r="I32" i="100" s="1"/>
  <c r="H30" i="100"/>
  <c r="H29" i="100" s="1"/>
  <c r="I27" i="100"/>
  <c r="H27" i="100"/>
  <c r="G27" i="100"/>
  <c r="I25" i="100"/>
  <c r="H25" i="100"/>
  <c r="G25" i="100"/>
  <c r="F15" i="107"/>
  <c r="E15" i="107"/>
  <c r="D15" i="107"/>
  <c r="F12" i="107"/>
  <c r="F46" i="107"/>
  <c r="E12" i="107"/>
  <c r="E46" i="107"/>
  <c r="D12" i="107"/>
  <c r="D46" i="107"/>
  <c r="A8" i="107"/>
  <c r="A7" i="107"/>
  <c r="D366" i="103"/>
  <c r="D278" i="106"/>
  <c r="D269" i="106"/>
  <c r="D259" i="106"/>
  <c r="D258" i="106" s="1"/>
  <c r="D256" i="106"/>
  <c r="D254" i="106"/>
  <c r="D252" i="106"/>
  <c r="D244" i="106"/>
  <c r="D234" i="106"/>
  <c r="D233" i="106" s="1"/>
  <c r="D232" i="106" s="1"/>
  <c r="D230" i="106"/>
  <c r="D229" i="106"/>
  <c r="D226" i="106"/>
  <c r="D224" i="106"/>
  <c r="D222" i="106"/>
  <c r="D219" i="106"/>
  <c r="D218" i="106" s="1"/>
  <c r="D216" i="106"/>
  <c r="D212" i="106"/>
  <c r="D210" i="106"/>
  <c r="D209" i="106" s="1"/>
  <c r="D207" i="106"/>
  <c r="D205" i="106"/>
  <c r="D203" i="106"/>
  <c r="D193" i="106"/>
  <c r="D188" i="106"/>
  <c r="D187" i="106" s="1"/>
  <c r="D186" i="106" s="1"/>
  <c r="D184" i="106"/>
  <c r="D182" i="106"/>
  <c r="D179" i="106"/>
  <c r="D177" i="106"/>
  <c r="D173" i="106"/>
  <c r="D170" i="106"/>
  <c r="D159" i="106"/>
  <c r="D155" i="106"/>
  <c r="D154" i="106" s="1"/>
  <c r="D18" i="106" s="1"/>
  <c r="D17" i="106" s="1"/>
  <c r="D280" i="106" s="1"/>
  <c r="D151" i="106"/>
  <c r="D148" i="106"/>
  <c r="D145" i="106"/>
  <c r="D142" i="106"/>
  <c r="D139" i="106"/>
  <c r="D135" i="106"/>
  <c r="D132" i="106"/>
  <c r="D129" i="106"/>
  <c r="D126" i="106"/>
  <c r="D121" i="106"/>
  <c r="D119" i="106"/>
  <c r="D112" i="106"/>
  <c r="D102" i="106"/>
  <c r="D101" i="106"/>
  <c r="D99" i="106"/>
  <c r="D95" i="106"/>
  <c r="D93" i="106"/>
  <c r="D91" i="106"/>
  <c r="D87" i="106"/>
  <c r="D76" i="106"/>
  <c r="D73" i="106"/>
  <c r="D65" i="106"/>
  <c r="D56" i="106"/>
  <c r="D50" i="106"/>
  <c r="D42" i="106"/>
  <c r="D41" i="106"/>
  <c r="D39" i="106"/>
  <c r="D37" i="106"/>
  <c r="D35" i="106"/>
  <c r="D33" i="106"/>
  <c r="D28" i="106"/>
  <c r="D26" i="106"/>
  <c r="D22" i="106"/>
  <c r="D20" i="106"/>
  <c r="A8" i="106"/>
  <c r="A7" i="106"/>
  <c r="H23" i="102"/>
  <c r="I23" i="102"/>
  <c r="A8" i="103"/>
  <c r="A7" i="103"/>
  <c r="A8" i="102"/>
  <c r="A7" i="102"/>
  <c r="F20" i="101"/>
  <c r="F16" i="101"/>
  <c r="F18" i="101" s="1"/>
  <c r="G22" i="101" s="1"/>
  <c r="H22" i="101" s="1"/>
  <c r="G30" i="101" s="1"/>
  <c r="H30" i="101" s="1"/>
  <c r="G21" i="4"/>
  <c r="F10" i="101"/>
  <c r="F4" i="101"/>
  <c r="A2" i="101"/>
  <c r="B2" i="101"/>
  <c r="A7" i="100"/>
  <c r="A8" i="100"/>
  <c r="D25" i="100"/>
  <c r="E25" i="100"/>
  <c r="E24" i="100" s="1"/>
  <c r="F26" i="100"/>
  <c r="J26" i="100"/>
  <c r="D27" i="100"/>
  <c r="F27" i="100"/>
  <c r="J27" i="100" s="1"/>
  <c r="E27" i="100"/>
  <c r="F28" i="100"/>
  <c r="J28" i="100" s="1"/>
  <c r="D30" i="100"/>
  <c r="D29" i="100" s="1"/>
  <c r="E30" i="100"/>
  <c r="E29" i="100" s="1"/>
  <c r="F31" i="100"/>
  <c r="J31" i="100" s="1"/>
  <c r="F6" i="101" s="1"/>
  <c r="F8" i="101" s="1"/>
  <c r="G12" i="101" s="1"/>
  <c r="H12" i="101" s="1"/>
  <c r="D44" i="100"/>
  <c r="D46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0" i="100" s="1"/>
  <c r="D115" i="100"/>
  <c r="D117" i="100"/>
  <c r="D119" i="100"/>
  <c r="D123" i="100"/>
  <c r="D126" i="100"/>
  <c r="D136" i="100"/>
  <c r="D125" i="100" s="1"/>
  <c r="D143" i="100"/>
  <c r="D145" i="100"/>
  <c r="D150" i="100"/>
  <c r="D153" i="100"/>
  <c r="D156" i="100"/>
  <c r="D159" i="100"/>
  <c r="D163" i="100"/>
  <c r="D166" i="100"/>
  <c r="D162" i="100" s="1"/>
  <c r="D169" i="100"/>
  <c r="D172" i="100"/>
  <c r="D175" i="100"/>
  <c r="D179" i="100"/>
  <c r="D178" i="100"/>
  <c r="D183" i="100"/>
  <c r="D194" i="100"/>
  <c r="D193" i="100" s="1"/>
  <c r="D201" i="100"/>
  <c r="D203" i="100"/>
  <c r="D206" i="100"/>
  <c r="D208" i="100"/>
  <c r="D212" i="100"/>
  <c r="D217" i="100"/>
  <c r="D227" i="100"/>
  <c r="D229" i="100"/>
  <c r="D211" i="100" s="1"/>
  <c r="D231" i="100"/>
  <c r="D234" i="100"/>
  <c r="D236" i="100"/>
  <c r="D240" i="100"/>
  <c r="D243" i="100"/>
  <c r="D242" i="100"/>
  <c r="D246" i="100"/>
  <c r="D248" i="100"/>
  <c r="D245" i="100" s="1"/>
  <c r="D250" i="100"/>
  <c r="D254" i="100"/>
  <c r="D253" i="100" s="1"/>
  <c r="D258" i="100"/>
  <c r="D268" i="100"/>
  <c r="D257" i="100" s="1"/>
  <c r="D256" i="100" s="1"/>
  <c r="D276" i="100"/>
  <c r="D278" i="100"/>
  <c r="D280" i="100"/>
  <c r="D283" i="100"/>
  <c r="D293" i="100"/>
  <c r="D282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B29" i="4"/>
  <c r="E29" i="4"/>
  <c r="D169" i="106"/>
  <c r="H24" i="100"/>
  <c r="H23" i="100" s="1"/>
  <c r="H22" i="100" s="1"/>
  <c r="H32" i="100" s="1"/>
  <c r="I24" i="100"/>
  <c r="G24" i="100"/>
  <c r="G23" i="100"/>
  <c r="G22" i="100" s="1"/>
  <c r="G32" i="100" s="1"/>
  <c r="D233" i="100"/>
  <c r="D149" i="100"/>
  <c r="F30" i="100"/>
  <c r="J30" i="100" s="1"/>
  <c r="G176" i="76"/>
  <c r="G548" i="76" s="1"/>
  <c r="E25" i="76"/>
  <c r="H24" i="76"/>
  <c r="D550" i="76"/>
  <c r="H357" i="76"/>
  <c r="E358" i="76"/>
  <c r="E361" i="76"/>
  <c r="G357" i="76"/>
  <c r="D125" i="106"/>
  <c r="F357" i="76"/>
  <c r="E357" i="76"/>
  <c r="I24" i="76"/>
  <c r="I23" i="76"/>
  <c r="I22" i="76" s="1"/>
  <c r="E110" i="76"/>
  <c r="F102" i="76"/>
  <c r="H140" i="76"/>
  <c r="H147" i="76"/>
  <c r="E149" i="76"/>
  <c r="G148" i="76"/>
  <c r="G147" i="76" s="1"/>
  <c r="E525" i="76"/>
  <c r="F510" i="76"/>
  <c r="E510" i="76" s="1"/>
  <c r="D19" i="106"/>
  <c r="D138" i="106"/>
  <c r="D221" i="106"/>
  <c r="G24" i="76"/>
  <c r="E35" i="76"/>
  <c r="E99" i="76"/>
  <c r="H102" i="76"/>
  <c r="I147" i="76"/>
  <c r="F176" i="76"/>
  <c r="F548" i="76" s="1"/>
  <c r="G261" i="76"/>
  <c r="K261" i="76"/>
  <c r="E297" i="76"/>
  <c r="F310" i="76"/>
  <c r="F480" i="76"/>
  <c r="F549" i="76" s="1"/>
  <c r="E129" i="76"/>
  <c r="G102" i="76"/>
  <c r="E151" i="76"/>
  <c r="F148" i="76"/>
  <c r="E178" i="76"/>
  <c r="H177" i="76"/>
  <c r="H310" i="76"/>
  <c r="H234" i="76" s="1"/>
  <c r="H233" i="76" s="1"/>
  <c r="E321" i="76"/>
  <c r="K147" i="76"/>
  <c r="H13" i="97"/>
  <c r="F25" i="100"/>
  <c r="J25" i="100" s="1"/>
  <c r="D24" i="100"/>
  <c r="F24" i="100" s="1"/>
  <c r="J24" i="100" s="1"/>
  <c r="D86" i="106"/>
  <c r="F431" i="76"/>
  <c r="F430" i="76" s="1"/>
  <c r="E160" i="76"/>
  <c r="F155" i="76"/>
  <c r="E155" i="76" s="1"/>
  <c r="D235" i="76"/>
  <c r="I235" i="76"/>
  <c r="J235" i="76"/>
  <c r="E253" i="76"/>
  <c r="G235" i="76"/>
  <c r="E323" i="76"/>
  <c r="K431" i="76"/>
  <c r="K430" i="76"/>
  <c r="E449" i="76"/>
  <c r="E464" i="76"/>
  <c r="F466" i="76"/>
  <c r="E466" i="76"/>
  <c r="E472" i="76"/>
  <c r="I481" i="76"/>
  <c r="I480" i="76" s="1"/>
  <c r="I549" i="76" s="1"/>
  <c r="E482" i="76"/>
  <c r="E496" i="76"/>
  <c r="K90" i="76"/>
  <c r="E134" i="76"/>
  <c r="E137" i="76"/>
  <c r="G162" i="76"/>
  <c r="E162" i="76"/>
  <c r="E163" i="76"/>
  <c r="E236" i="76"/>
  <c r="K235" i="76"/>
  <c r="E300" i="76"/>
  <c r="E319" i="76"/>
  <c r="I409" i="76"/>
  <c r="E419" i="76"/>
  <c r="K481" i="76"/>
  <c r="K480" i="76" s="1"/>
  <c r="K549" i="76" s="1"/>
  <c r="G510" i="76"/>
  <c r="G480" i="76" s="1"/>
  <c r="E511" i="76"/>
  <c r="F24" i="76"/>
  <c r="F23" i="76" s="1"/>
  <c r="F22" i="76" s="1"/>
  <c r="F544" i="76" s="1"/>
  <c r="E48" i="76"/>
  <c r="E69" i="76"/>
  <c r="E77" i="76"/>
  <c r="H90" i="76"/>
  <c r="H23" i="76" s="1"/>
  <c r="H22" i="76" s="1"/>
  <c r="E94" i="76"/>
  <c r="E136" i="76"/>
  <c r="D155" i="76"/>
  <c r="D147" i="76" s="1"/>
  <c r="E166" i="76"/>
  <c r="E168" i="76"/>
  <c r="J550" i="76"/>
  <c r="I310" i="76"/>
  <c r="G329" i="76"/>
  <c r="E329" i="76"/>
  <c r="E375" i="76"/>
  <c r="F409" i="76"/>
  <c r="F234" i="76" s="1"/>
  <c r="D409" i="76"/>
  <c r="E422" i="76"/>
  <c r="J431" i="76"/>
  <c r="J430" i="76"/>
  <c r="F453" i="76"/>
  <c r="E453" i="76"/>
  <c r="E456" i="76"/>
  <c r="E470" i="76"/>
  <c r="F469" i="76"/>
  <c r="E469" i="76"/>
  <c r="G234" i="76"/>
  <c r="G233" i="76"/>
  <c r="G545" i="76" s="1"/>
  <c r="H176" i="76"/>
  <c r="H548" i="76"/>
  <c r="H550" i="76" s="1"/>
  <c r="E177" i="76"/>
  <c r="E310" i="76"/>
  <c r="F147" i="76"/>
  <c r="E147" i="76" s="1"/>
  <c r="E481" i="76"/>
  <c r="H551" i="76"/>
  <c r="F551" i="76"/>
  <c r="F233" i="76" l="1"/>
  <c r="E437" i="76"/>
  <c r="D431" i="76"/>
  <c r="D430" i="76" s="1"/>
  <c r="E430" i="76"/>
  <c r="E417" i="76"/>
  <c r="K409" i="76"/>
  <c r="K234" i="76" s="1"/>
  <c r="K233" i="76" s="1"/>
  <c r="K536" i="76" s="1"/>
  <c r="E413" i="76"/>
  <c r="D329" i="76"/>
  <c r="D234" i="76" s="1"/>
  <c r="J234" i="76"/>
  <c r="J233" i="76" s="1"/>
  <c r="J545" i="76" s="1"/>
  <c r="J261" i="76"/>
  <c r="D261" i="76"/>
  <c r="I261" i="76"/>
  <c r="E261" i="76" s="1"/>
  <c r="E140" i="76"/>
  <c r="E141" i="76"/>
  <c r="K102" i="76"/>
  <c r="K23" i="76" s="1"/>
  <c r="K22" i="76" s="1"/>
  <c r="K544" i="76" s="1"/>
  <c r="J102" i="76"/>
  <c r="D102" i="76"/>
  <c r="E24" i="91"/>
  <c r="D24" i="91"/>
  <c r="D65" i="100"/>
  <c r="D43" i="100"/>
  <c r="E13" i="97"/>
  <c r="H544" i="76"/>
  <c r="H224" i="76"/>
  <c r="G549" i="76"/>
  <c r="G551" i="76" s="1"/>
  <c r="E480" i="76"/>
  <c r="G536" i="76"/>
  <c r="J536" i="76"/>
  <c r="E549" i="76"/>
  <c r="F550" i="76"/>
  <c r="D210" i="100"/>
  <c r="F29" i="100"/>
  <c r="J29" i="100" s="1"/>
  <c r="D23" i="100"/>
  <c r="E90" i="76"/>
  <c r="G23" i="76"/>
  <c r="G22" i="76" s="1"/>
  <c r="F224" i="76"/>
  <c r="I551" i="76"/>
  <c r="I550" i="76"/>
  <c r="H536" i="76"/>
  <c r="H553" i="76" s="1"/>
  <c r="H545" i="76"/>
  <c r="I544" i="76"/>
  <c r="I224" i="76"/>
  <c r="G550" i="76"/>
  <c r="E23" i="100"/>
  <c r="E22" i="100" s="1"/>
  <c r="E32" i="100" s="1"/>
  <c r="E24" i="76"/>
  <c r="E148" i="76"/>
  <c r="E431" i="76"/>
  <c r="E235" i="76"/>
  <c r="D23" i="76"/>
  <c r="D22" i="76" s="1"/>
  <c r="E200" i="76"/>
  <c r="J551" i="76"/>
  <c r="E103" i="76"/>
  <c r="E132" i="76"/>
  <c r="K176" i="76"/>
  <c r="K548" i="76" s="1"/>
  <c r="K550" i="76" s="1"/>
  <c r="D551" i="76"/>
  <c r="F536" i="76" l="1"/>
  <c r="F552" i="76" s="1"/>
  <c r="F545" i="76"/>
  <c r="D233" i="76"/>
  <c r="D536" i="76" s="1"/>
  <c r="E409" i="76"/>
  <c r="D545" i="76"/>
  <c r="K545" i="76"/>
  <c r="K547" i="76" s="1"/>
  <c r="I234" i="76"/>
  <c r="I233" i="76" s="1"/>
  <c r="I545" i="76" s="1"/>
  <c r="I546" i="76" s="1"/>
  <c r="E102" i="76"/>
  <c r="J23" i="76"/>
  <c r="J22" i="76" s="1"/>
  <c r="D42" i="100"/>
  <c r="D41" i="100" s="1"/>
  <c r="D304" i="100" s="1"/>
  <c r="E176" i="76"/>
  <c r="E548" i="76"/>
  <c r="E550" i="76" s="1"/>
  <c r="E551" i="76"/>
  <c r="K224" i="76"/>
  <c r="K552" i="76" s="1"/>
  <c r="E23" i="76"/>
  <c r="H546" i="76"/>
  <c r="J224" i="76"/>
  <c r="J552" i="76" s="1"/>
  <c r="J544" i="76"/>
  <c r="J546" i="76" s="1"/>
  <c r="G224" i="76"/>
  <c r="G552" i="76" s="1"/>
  <c r="E22" i="76"/>
  <c r="G544" i="76"/>
  <c r="F23" i="100"/>
  <c r="J23" i="100" s="1"/>
  <c r="D22" i="100"/>
  <c r="D544" i="76"/>
  <c r="D224" i="76"/>
  <c r="D552" i="76" s="1"/>
  <c r="H547" i="76"/>
  <c r="K551" i="76"/>
  <c r="J547" i="76"/>
  <c r="G553" i="76"/>
  <c r="H552" i="76"/>
  <c r="F553" i="76"/>
  <c r="F546" i="76" l="1"/>
  <c r="F547" i="76"/>
  <c r="D546" i="76"/>
  <c r="E545" i="76"/>
  <c r="I536" i="76"/>
  <c r="E536" i="76" s="1"/>
  <c r="K546" i="76"/>
  <c r="E234" i="76"/>
  <c r="I547" i="76"/>
  <c r="E233" i="76"/>
  <c r="J553" i="76"/>
  <c r="D553" i="76"/>
  <c r="E224" i="76"/>
  <c r="K553" i="76"/>
  <c r="D32" i="100"/>
  <c r="F32" i="100" s="1"/>
  <c r="J32" i="100" s="1"/>
  <c r="F22" i="100"/>
  <c r="J22" i="100" s="1"/>
  <c r="G546" i="76"/>
  <c r="G547" i="76"/>
  <c r="E544" i="76"/>
  <c r="E546" i="76" s="1"/>
  <c r="D547" i="76"/>
  <c r="I553" i="76" l="1"/>
  <c r="I552" i="76"/>
  <c r="E552" i="76"/>
  <c r="E553" i="76"/>
  <c r="E547" i="76"/>
</calcChain>
</file>

<file path=xl/sharedStrings.xml><?xml version="1.0" encoding="utf-8"?>
<sst xmlns="http://schemas.openxmlformats.org/spreadsheetml/2006/main" count="3211" uniqueCount="1773">
  <si>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</si>
  <si>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</si>
  <si>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</si>
  <si>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</si>
  <si>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</si>
  <si>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</si>
  <si>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</si>
  <si>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</si>
  <si>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</si>
  <si>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</si>
  <si>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</si>
  <si>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</si>
  <si>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</si>
  <si>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</si>
  <si>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</si>
  <si>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</si>
  <si>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</si>
  <si>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</si>
  <si>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</si>
  <si>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</si>
  <si>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</si>
  <si>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</si>
  <si>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</si>
  <si>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</si>
  <si>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</si>
  <si>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</si>
  <si>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</si>
  <si>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</si>
  <si>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</si>
  <si>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</si>
  <si>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</si>
  <si>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</si>
  <si>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</si>
  <si>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</si>
  <si>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</si>
  <si>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</si>
  <si>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</si>
  <si>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</si>
  <si>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</si>
  <si>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</si>
  <si>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</si>
  <si>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</si>
  <si>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</si>
  <si>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</si>
  <si>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</si>
  <si>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</si>
  <si>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</si>
  <si>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</si>
  <si>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</si>
  <si>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</si>
  <si>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</si>
  <si>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</si>
  <si>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</si>
  <si>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</si>
  <si>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</si>
  <si>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</si>
  <si>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</si>
  <si>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</si>
  <si>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</si>
  <si>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</si>
  <si>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</si>
  <si>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</si>
  <si>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</si>
  <si>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</si>
  <si>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</si>
  <si>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</si>
  <si>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</si>
  <si>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</si>
  <si>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</si>
  <si>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</si>
  <si>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</si>
  <si>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</si>
  <si>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</si>
  <si>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</si>
  <si>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</si>
  <si>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</si>
  <si>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</si>
  <si>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</si>
  <si>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</si>
  <si>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</si>
  <si>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</si>
  <si>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</si>
  <si>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</si>
  <si>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</si>
  <si>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</si>
  <si>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</si>
  <si>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</si>
  <si>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</si>
  <si>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</si>
  <si>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</si>
  <si>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</si>
  <si>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</si>
  <si>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</si>
  <si>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</si>
  <si>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</si>
  <si>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</si>
  <si>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</si>
  <si>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</si>
  <si>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</si>
  <si>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</si>
  <si>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</si>
  <si>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</si>
  <si>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</si>
  <si>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</si>
  <si>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</si>
  <si>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</si>
  <si>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</si>
  <si>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</si>
  <si>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</si>
  <si>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</si>
  <si>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</si>
  <si>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</si>
  <si>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</si>
  <si>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</si>
  <si>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</si>
  <si>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</si>
  <si>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</si>
  <si>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</si>
  <si>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</si>
  <si>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</si>
  <si>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</si>
  <si>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</si>
  <si>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</si>
  <si>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</si>
  <si>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</si>
  <si>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</si>
  <si>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</si>
  <si>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</si>
  <si>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</si>
  <si>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</si>
  <si>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</si>
  <si>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</si>
  <si>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</si>
  <si>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</si>
  <si>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</si>
  <si>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</si>
  <si>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</si>
  <si>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</si>
  <si>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</si>
  <si>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</si>
  <si>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</si>
  <si>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</si>
  <si>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</si>
  <si>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</si>
  <si>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</si>
  <si>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</si>
  <si>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</si>
  <si>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</si>
  <si>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</si>
  <si>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</si>
  <si>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</si>
  <si>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</si>
  <si>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</si>
  <si>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</si>
  <si>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</si>
  <si>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</si>
  <si>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</si>
  <si>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</si>
  <si>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</si>
  <si>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</si>
  <si>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</si>
  <si>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</si>
  <si>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</si>
  <si>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</si>
  <si>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</si>
  <si>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</si>
  <si>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</si>
  <si>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</si>
  <si>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</si>
  <si>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</si>
  <si>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</si>
  <si>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</si>
  <si>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</si>
  <si>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</si>
  <si>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</si>
  <si>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</si>
  <si>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</si>
  <si>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</si>
  <si>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</si>
  <si>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</si>
  <si>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</si>
  <si>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</si>
  <si>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</si>
  <si>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</si>
  <si>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</si>
  <si>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</si>
  <si>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</si>
  <si>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</si>
  <si>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</si>
  <si>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</si>
  <si>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</si>
  <si>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</si>
  <si>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</si>
  <si>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</si>
  <si>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</si>
  <si>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</si>
  <si>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</si>
  <si>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</si>
  <si>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</si>
  <si>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</si>
  <si>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</si>
  <si>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</si>
  <si>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</si>
  <si>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</si>
  <si>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</si>
  <si>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</si>
  <si>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</si>
  <si>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</si>
  <si>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</si>
  <si>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</si>
  <si>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</si>
  <si>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</si>
  <si>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</si>
  <si>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</si>
  <si>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</si>
  <si>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</si>
  <si>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</si>
  <si>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</si>
  <si>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</si>
  <si>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</si>
  <si>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</si>
  <si>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</si>
  <si>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</si>
  <si>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</si>
  <si>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</si>
  <si>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</si>
  <si>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</si>
  <si>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</si>
  <si>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</si>
  <si>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</si>
  <si>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</si>
  <si>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</si>
  <si>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</si>
  <si>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</si>
  <si>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</si>
  <si>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</si>
  <si>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</si>
  <si>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</si>
  <si>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</si>
  <si>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</si>
  <si>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</si>
  <si>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</si>
  <si>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</si>
  <si>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</si>
  <si>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</si>
  <si>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</si>
  <si>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</si>
  <si>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</si>
  <si>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</si>
  <si>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</si>
  <si>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</si>
  <si>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</si>
  <si>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</si>
  <si>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</si>
  <si>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</si>
  <si>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</si>
  <si>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</si>
  <si>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</si>
  <si>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</si>
  <si>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</si>
  <si>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</si>
  <si>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</si>
  <si>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</si>
  <si>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</si>
  <si>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</si>
  <si>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</si>
  <si>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</si>
  <si>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</si>
  <si>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</si>
  <si>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</si>
  <si>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</si>
  <si>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</si>
  <si>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</si>
  <si>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</si>
  <si>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</si>
  <si>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</si>
  <si>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</si>
  <si>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</si>
  <si>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</si>
  <si>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</si>
  <si>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</si>
  <si>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</si>
  <si>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</si>
  <si>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</si>
  <si>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</si>
  <si>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</si>
  <si>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</si>
  <si>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</si>
  <si>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</si>
  <si>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</si>
  <si>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</si>
  <si>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</si>
  <si>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</si>
  <si>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</si>
  <si>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</si>
  <si>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</si>
  <si>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</si>
  <si>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</si>
  <si>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</si>
  <si>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</si>
  <si>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</si>
  <si>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</si>
  <si>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</si>
  <si>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</si>
  <si>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</si>
  <si>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</si>
  <si>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</si>
  <si>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</si>
  <si>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</si>
  <si>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</si>
  <si>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</si>
  <si>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</si>
  <si>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</si>
  <si>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</si>
  <si>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</si>
  <si>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</si>
  <si>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</si>
  <si>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</si>
  <si>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</si>
  <si>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</si>
  <si>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</si>
  <si>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</si>
  <si>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</si>
  <si>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</si>
  <si>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</si>
  <si>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</si>
  <si>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</si>
  <si>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</si>
  <si>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</si>
  <si>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</si>
  <si>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</si>
  <si>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</si>
  <si>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</si>
  <si>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</si>
  <si>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</si>
  <si>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</si>
  <si>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</si>
  <si>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</si>
  <si>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</si>
  <si>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</si>
  <si>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</si>
  <si>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</si>
  <si>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</si>
  <si>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</si>
  <si>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</si>
  <si>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</si>
  <si>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</si>
  <si>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</si>
  <si>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</si>
  <si>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</si>
  <si>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</si>
  <si>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</si>
  <si>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</si>
  <si>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</si>
  <si>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</si>
  <si>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</si>
  <si>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</si>
  <si>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</si>
  <si>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</si>
  <si>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</si>
  <si>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</si>
  <si>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</si>
  <si>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</si>
  <si>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</si>
  <si>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</si>
  <si>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</si>
  <si>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</si>
  <si>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</si>
  <si>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</si>
  <si>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</si>
  <si>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</si>
  <si>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</si>
  <si>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</si>
  <si>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</si>
  <si>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</si>
  <si>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</si>
  <si>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</si>
  <si>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</si>
  <si>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</si>
  <si>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</si>
  <si>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</si>
  <si>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</si>
  <si>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</si>
  <si>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</si>
  <si>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</si>
  <si>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</si>
  <si>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</si>
  <si>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</si>
  <si>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</si>
  <si>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</si>
  <si>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</si>
  <si>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</si>
  <si>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</si>
  <si>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</si>
  <si>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</si>
  <si>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</si>
  <si>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</si>
  <si>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</si>
  <si>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</si>
  <si>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</si>
  <si>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</si>
  <si>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</si>
  <si>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</si>
  <si>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</si>
  <si>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</si>
  <si>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</si>
  <si>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</si>
  <si>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</si>
  <si>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</si>
  <si>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</si>
  <si>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</si>
  <si>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</si>
  <si>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</si>
  <si>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</si>
  <si>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</si>
  <si>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</si>
  <si>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</si>
  <si>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</si>
  <si>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</si>
  <si>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</si>
  <si>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</si>
  <si>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</si>
  <si>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</si>
  <si>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</si>
  <si>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</si>
  <si>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</si>
  <si>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</si>
  <si>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</si>
  <si>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</si>
  <si>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</si>
  <si>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</si>
  <si>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</si>
  <si>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</si>
  <si>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</si>
  <si>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</si>
  <si>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</si>
  <si>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</si>
  <si>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</si>
  <si>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</si>
  <si>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</si>
  <si>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</si>
  <si>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</si>
  <si>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</si>
  <si>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</si>
  <si>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</si>
  <si>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</si>
  <si>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</si>
  <si>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</si>
  <si>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</si>
  <si>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</si>
  <si>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</si>
  <si>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</si>
  <si>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</si>
  <si>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</si>
  <si>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</si>
  <si>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</si>
  <si>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</si>
  <si>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</si>
  <si>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</si>
  <si>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</si>
  <si>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</si>
  <si>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</si>
  <si>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</si>
  <si>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</si>
  <si>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</si>
  <si>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</si>
  <si>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</si>
  <si>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</si>
  <si>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</si>
  <si>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</si>
  <si>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</si>
  <si>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</si>
  <si>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</si>
  <si>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</si>
  <si>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</si>
  <si>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</si>
  <si>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</si>
  <si>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</si>
  <si>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</si>
  <si>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</si>
  <si>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</si>
  <si>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</si>
  <si>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</si>
  <si>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</si>
  <si>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</si>
  <si>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</si>
  <si>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</si>
  <si>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</si>
  <si>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</si>
  <si>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</si>
  <si>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</si>
  <si>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</si>
  <si>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</si>
  <si>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</si>
  <si>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</si>
  <si>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</si>
  <si>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</si>
  <si>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</si>
  <si>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</si>
  <si>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</si>
  <si>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</si>
  <si>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</si>
  <si>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</si>
  <si>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</si>
  <si>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</si>
  <si>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</si>
  <si>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</si>
  <si>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</si>
  <si>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</si>
  <si>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</si>
  <si>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</si>
  <si>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</si>
  <si>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</si>
  <si>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</si>
  <si>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</si>
  <si>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</si>
  <si>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</si>
  <si>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</si>
  <si>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</si>
  <si>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</si>
  <si>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</si>
  <si>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</si>
  <si>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</si>
  <si>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</si>
  <si>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</si>
  <si>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</si>
  <si>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</si>
  <si>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</si>
  <si>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</si>
  <si>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</si>
  <si>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</si>
  <si>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</si>
  <si>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</si>
  <si>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</si>
  <si>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</si>
  <si>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</si>
  <si>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</si>
  <si>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</si>
  <si>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</si>
  <si>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</si>
  <si>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</si>
  <si>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</si>
  <si>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</si>
  <si>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</si>
  <si>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</si>
  <si>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</si>
  <si>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</si>
  <si>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</si>
  <si>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</si>
  <si>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</si>
  <si>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</si>
  <si>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</si>
  <si>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</si>
  <si>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</si>
  <si>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</si>
  <si>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</si>
  <si>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</si>
  <si>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</si>
  <si>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</si>
  <si>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</si>
  <si>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</si>
  <si>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</si>
  <si>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</si>
  <si>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</si>
  <si>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</si>
  <si>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</si>
  <si>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</si>
  <si>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</si>
  <si>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</si>
  <si>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</si>
  <si>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</si>
  <si>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</si>
  <si>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</si>
  <si>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</si>
  <si>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</si>
  <si>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</si>
  <si>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</si>
  <si>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</si>
  <si>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</si>
  <si>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</si>
  <si>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</si>
  <si>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</si>
  <si>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</si>
  <si>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</si>
  <si>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</si>
  <si>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</si>
  <si>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</si>
  <si>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</si>
  <si>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</si>
  <si>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</si>
  <si>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</si>
  <si>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</si>
  <si>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</si>
  <si>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</si>
  <si>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</si>
  <si>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</si>
  <si>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</si>
  <si>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</si>
  <si>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</si>
  <si>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</si>
  <si>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</si>
  <si>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</si>
  <si>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</si>
  <si>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</si>
  <si>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</si>
  <si>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</si>
  <si>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</si>
  <si>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</si>
  <si>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</si>
  <si>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</si>
  <si>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</si>
  <si>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</si>
  <si>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</si>
  <si>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</si>
  <si>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</si>
  <si>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</si>
  <si>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</si>
  <si>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</si>
  <si>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</si>
  <si>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</si>
  <si>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</si>
  <si>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</si>
  <si>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</si>
  <si>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</si>
  <si>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</si>
  <si>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</si>
  <si>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</si>
  <si>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</si>
  <si>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</si>
  <si>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</si>
  <si>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</si>
  <si>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</si>
  <si>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</si>
  <si>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</si>
  <si>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</si>
  <si>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</si>
  <si>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</si>
  <si>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</si>
  <si>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</si>
  <si>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</si>
  <si>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</si>
  <si>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</si>
  <si>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</si>
  <si>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</si>
  <si>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</si>
  <si>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</si>
  <si>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</si>
  <si>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</si>
  <si>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</si>
  <si>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</si>
  <si>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</si>
  <si>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</si>
  <si>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</si>
  <si>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</si>
  <si>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</si>
  <si>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</si>
  <si>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</si>
  <si>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</si>
  <si>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</si>
  <si>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</si>
  <si>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</si>
  <si>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</si>
  <si>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</si>
  <si>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</si>
  <si>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</si>
  <si>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</si>
  <si>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</si>
  <si>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</si>
  <si>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</si>
  <si>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</si>
  <si>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</si>
  <si>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</si>
  <si>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</si>
  <si>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</si>
  <si>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</si>
  <si>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</si>
  <si>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</si>
  <si>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</si>
  <si>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</si>
  <si>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</si>
  <si>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</si>
  <si>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</si>
  <si>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</si>
  <si>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</si>
  <si>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</si>
  <si>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</si>
  <si>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</si>
  <si>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</si>
  <si>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</si>
  <si>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</si>
  <si>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</si>
  <si>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</si>
  <si>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</si>
  <si>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</si>
  <si>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</si>
  <si>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</si>
  <si>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</si>
  <si>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</si>
  <si>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</si>
  <si>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</si>
  <si>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</si>
  <si>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</si>
  <si>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</si>
  <si>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</si>
  <si>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</si>
  <si>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</si>
  <si>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</si>
  <si>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</si>
  <si>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</si>
  <si>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</si>
  <si>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</si>
  <si>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</si>
  <si>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</si>
  <si>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</si>
  <si>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</si>
  <si>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</si>
  <si>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</si>
  <si>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</si>
  <si>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</si>
  <si>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</si>
  <si>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</si>
  <si>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</si>
  <si>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</si>
  <si>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</si>
  <si>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</si>
  <si>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</si>
  <si>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</si>
  <si>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</si>
  <si>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</si>
  <si>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</si>
  <si>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</si>
  <si>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</si>
  <si>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</si>
  <si>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</si>
  <si>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</si>
  <si>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</si>
  <si>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</si>
  <si>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</si>
  <si>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</si>
  <si>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</si>
  <si>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</si>
  <si>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</si>
  <si>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</si>
  <si>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</si>
  <si>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</si>
  <si>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</si>
  <si>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</si>
  <si>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</si>
  <si>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</si>
  <si>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</si>
  <si>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</si>
  <si>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</si>
  <si>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</si>
  <si>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</si>
  <si>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</si>
  <si>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</si>
  <si>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</si>
  <si>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</si>
  <si>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</si>
  <si>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</si>
  <si>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</si>
  <si>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</si>
  <si>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</si>
  <si>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</si>
  <si>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</si>
  <si>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</si>
  <si>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</si>
  <si>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</si>
  <si>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</si>
  <si>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</si>
  <si>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</si>
  <si>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</si>
  <si>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</si>
  <si>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</si>
  <si>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</si>
  <si>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</si>
  <si>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</si>
  <si>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</si>
  <si>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</si>
  <si>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</si>
  <si>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</si>
  <si>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</si>
  <si>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</si>
  <si>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</si>
  <si>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</si>
  <si>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</si>
  <si>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</si>
  <si>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</si>
  <si>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</si>
  <si>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</si>
  <si>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</si>
  <si>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</si>
  <si>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</si>
  <si>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</si>
  <si>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</si>
  <si>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</si>
  <si>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</si>
  <si>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</si>
  <si>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</si>
  <si>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</si>
  <si>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</si>
  <si>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</si>
  <si>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</si>
  <si>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</si>
  <si>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</si>
  <si>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</si>
  <si>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</si>
  <si>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</si>
  <si>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</si>
  <si>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</si>
  <si>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</si>
  <si>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</si>
  <si>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</si>
  <si>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</si>
  <si>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</si>
  <si>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</si>
  <si>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</si>
  <si>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</si>
  <si>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</si>
  <si>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</si>
  <si>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</si>
  <si>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</si>
  <si>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</si>
  <si>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</si>
  <si>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</si>
  <si>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</si>
  <si>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</si>
  <si>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</si>
  <si>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</si>
  <si>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</si>
  <si>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</si>
  <si>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</si>
  <si>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</si>
  <si>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</si>
  <si>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</si>
  <si>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</si>
  <si>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</si>
  <si>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</si>
  <si>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</si>
  <si>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</si>
  <si>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</si>
  <si>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</si>
  <si>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</si>
  <si>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</si>
  <si>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</si>
  <si>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</si>
  <si>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</si>
  <si>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</si>
  <si>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</si>
  <si>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</si>
  <si>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</si>
  <si>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</si>
  <si>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</si>
  <si>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</si>
  <si>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</si>
  <si>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</si>
  <si>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</si>
  <si>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</si>
  <si>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</si>
  <si>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</si>
  <si>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</si>
  <si>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</si>
  <si>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</si>
  <si>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</si>
  <si>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</si>
  <si>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</si>
  <si>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</si>
  <si>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</si>
  <si>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</si>
  <si>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</si>
  <si>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</si>
  <si>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</si>
  <si>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</si>
  <si>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</si>
  <si>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</si>
  <si>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</si>
  <si>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</si>
  <si>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</si>
  <si>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</si>
  <si>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</si>
  <si>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</si>
  <si>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</si>
  <si>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</si>
  <si>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</si>
  <si>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</si>
  <si>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</si>
  <si>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</si>
  <si>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</si>
  <si>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</si>
  <si>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</si>
  <si>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</si>
  <si>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</si>
  <si>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</si>
  <si>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</si>
  <si>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</si>
  <si>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</si>
  <si>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</si>
  <si>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</si>
  <si>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</si>
  <si>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</si>
  <si>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</si>
  <si>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</si>
  <si>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</si>
  <si>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</si>
  <si>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</si>
  <si>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</si>
  <si>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</si>
  <si>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</si>
  <si>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</si>
  <si>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</si>
  <si>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</si>
  <si>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</si>
  <si>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</si>
  <si>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</si>
  <si>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</si>
  <si>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</si>
  <si>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</si>
  <si>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</si>
  <si>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</si>
  <si>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</si>
  <si>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</si>
  <si>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</si>
  <si>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</si>
  <si>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</si>
  <si>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</si>
  <si>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</si>
  <si>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</si>
  <si>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</si>
  <si>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</si>
  <si>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</si>
  <si>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</si>
  <si>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</si>
  <si>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</si>
  <si>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</si>
  <si>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</si>
  <si>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</si>
  <si>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</si>
  <si>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</si>
  <si>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</si>
  <si>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</si>
  <si>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</si>
  <si>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</si>
  <si>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</si>
  <si>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</si>
  <si>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</si>
  <si>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</si>
  <si>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</si>
  <si>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</si>
  <si>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</si>
  <si>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</si>
  <si>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</si>
  <si>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</si>
  <si>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</si>
  <si>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</si>
  <si>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</si>
  <si>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</si>
  <si>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</si>
  <si>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</si>
  <si>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</si>
  <si>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</si>
  <si>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</si>
  <si>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</si>
  <si>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</si>
  <si>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</si>
  <si>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</si>
  <si>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</si>
  <si>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</si>
  <si>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</si>
  <si>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</si>
  <si>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</si>
  <si>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</si>
  <si>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</si>
  <si>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</si>
  <si>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</si>
  <si>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</si>
  <si>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</si>
  <si>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</si>
  <si>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</si>
  <si>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</si>
  <si>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</si>
  <si>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</si>
  <si>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</si>
  <si>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</si>
  <si>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</si>
  <si>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</si>
  <si>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</si>
  <si>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</si>
  <si>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</si>
  <si>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</si>
  <si>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</si>
  <si>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</si>
  <si>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</si>
  <si>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</si>
  <si>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</si>
  <si>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</si>
  <si>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</si>
  <si>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</si>
  <si>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</si>
  <si>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</si>
  <si>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</si>
  <si>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</si>
  <si>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</si>
  <si>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</si>
  <si>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</si>
  <si>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</si>
  <si>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</si>
  <si>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</si>
  <si>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</si>
  <si>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</si>
  <si>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</si>
  <si>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</si>
  <si>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</si>
  <si>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</si>
  <si>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</si>
  <si>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</si>
  <si>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</si>
  <si>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</si>
  <si>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</si>
  <si>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</si>
  <si>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</si>
  <si>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</si>
  <si>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</si>
  <si>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</si>
  <si>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</si>
  <si>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</si>
  <si>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</si>
  <si>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</si>
  <si>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</si>
  <si>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</si>
  <si>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</si>
  <si>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</si>
  <si>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</si>
  <si>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</si>
  <si>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</si>
  <si>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</si>
  <si>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</si>
  <si>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</si>
  <si>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</si>
  <si>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</si>
  <si>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</si>
  <si>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</si>
  <si>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</si>
  <si>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</si>
  <si>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</si>
  <si>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</si>
  <si>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</si>
  <si>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</si>
  <si>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</si>
  <si>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</si>
  <si>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</si>
  <si>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</si>
  <si>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</si>
  <si>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</si>
  <si>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</si>
  <si>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</si>
  <si>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</si>
  <si>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</si>
  <si>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</si>
  <si>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</si>
  <si>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</si>
  <si>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</si>
  <si>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</si>
  <si>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</si>
  <si>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</si>
  <si>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</si>
  <si>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</si>
  <si>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</si>
  <si>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</si>
  <si>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</si>
  <si>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</si>
  <si>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</si>
  <si>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</si>
  <si>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</si>
  <si>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</si>
  <si>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</si>
  <si>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</si>
  <si>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</si>
  <si>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</si>
  <si>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</si>
  <si>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</si>
  <si>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</si>
  <si>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</si>
  <si>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</si>
  <si>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</si>
  <si>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</si>
  <si>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</si>
  <si>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</si>
  <si>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</si>
  <si>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</si>
  <si>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</si>
  <si>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</si>
  <si>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</si>
  <si>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</si>
  <si>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</si>
  <si>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</si>
  <si>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</si>
  <si>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</si>
  <si>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</si>
  <si>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</si>
  <si>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</si>
  <si>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</si>
  <si>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</si>
  <si>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</si>
  <si>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</si>
  <si>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</si>
  <si>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</si>
  <si>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</si>
  <si>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</si>
  <si>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</si>
  <si>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</si>
  <si>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</si>
  <si>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</si>
  <si>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</si>
  <si>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</si>
  <si>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</si>
  <si>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</si>
  <si>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</si>
  <si>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</si>
  <si>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</si>
  <si>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</si>
  <si>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</si>
  <si>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</si>
  <si>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</si>
  <si>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</si>
  <si>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</si>
  <si>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</si>
  <si>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</si>
  <si>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</si>
  <si>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</si>
  <si>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</si>
  <si>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</si>
  <si>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</si>
  <si>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</si>
  <si>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</si>
  <si>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</si>
  <si>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</si>
  <si>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</si>
  <si>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</si>
  <si>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</si>
  <si>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</si>
  <si>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</si>
  <si>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</si>
  <si>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</si>
  <si>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</si>
  <si>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</si>
  <si>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</si>
  <si>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</si>
  <si>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</si>
  <si>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</si>
  <si>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</si>
  <si>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</si>
  <si>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</si>
  <si>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</si>
  <si>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</si>
  <si>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</si>
  <si>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</si>
  <si>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</si>
  <si>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</si>
  <si>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</si>
  <si>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</si>
  <si>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</si>
  <si>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</si>
  <si>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</si>
  <si>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</si>
  <si>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</si>
  <si>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</si>
  <si>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</si>
  <si>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</si>
  <si>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</si>
  <si>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</si>
  <si>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</si>
  <si>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</si>
  <si>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</si>
  <si>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</si>
  <si>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</si>
  <si>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</si>
  <si>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</si>
  <si>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</si>
  <si>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</si>
  <si>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</si>
  <si>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</si>
  <si>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</si>
  <si>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</si>
  <si>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</si>
  <si>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</si>
  <si>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</si>
  <si>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</si>
  <si>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</si>
  <si>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</si>
  <si>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</si>
  <si>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</si>
  <si>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</si>
  <si>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</si>
  <si>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</si>
  <si>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</si>
  <si>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</si>
  <si>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</si>
  <si>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</si>
  <si>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</si>
  <si>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</si>
  <si>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</si>
  <si>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</si>
  <si>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</si>
  <si>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</si>
  <si>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</si>
  <si>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</si>
  <si>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</si>
  <si>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</si>
  <si>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</si>
  <si>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</si>
  <si>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</si>
  <si>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</si>
  <si>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</si>
  <si>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</si>
  <si>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</si>
  <si>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</si>
  <si>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</si>
  <si>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</si>
  <si>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</si>
  <si>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</si>
  <si>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</si>
  <si>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</si>
  <si>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</si>
  <si>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</si>
  <si>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</si>
  <si>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</si>
  <si>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</si>
  <si>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</si>
  <si>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</si>
  <si>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</si>
  <si>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</si>
  <si>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</si>
  <si>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</si>
  <si>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</si>
  <si>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</si>
  <si>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</si>
  <si>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</si>
  <si>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</si>
  <si>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</si>
  <si>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</si>
  <si>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</si>
  <si>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</si>
  <si>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</si>
  <si>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</si>
  <si>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</si>
  <si>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</si>
  <si>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</si>
  <si>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</si>
  <si>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</si>
  <si>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</si>
  <si>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</si>
  <si>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</si>
  <si>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</si>
  <si>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</si>
  <si>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</si>
  <si>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</si>
  <si>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</si>
  <si>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</si>
  <si>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</si>
  <si>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</si>
  <si>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</si>
  <si>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</si>
  <si>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</si>
  <si>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</si>
  <si>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</si>
  <si>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</si>
  <si>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</si>
  <si>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</si>
  <si>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</si>
  <si>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</si>
  <si>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</si>
  <si>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</si>
  <si>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</si>
  <si>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</si>
  <si>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</si>
  <si>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</si>
  <si>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</si>
  <si>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</si>
  <si>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</si>
  <si>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</si>
  <si>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</si>
  <si>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</si>
  <si>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</si>
  <si>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</si>
  <si>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</si>
  <si>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</si>
  <si>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</si>
  <si>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</si>
  <si>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</si>
  <si>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</si>
  <si>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</si>
  <si>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</si>
  <si>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</si>
  <si>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</si>
  <si>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</si>
  <si>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</si>
  <si>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</si>
  <si>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</si>
  <si>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</si>
  <si>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</si>
  <si>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</si>
  <si>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</si>
  <si>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</si>
  <si>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</si>
  <si>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</si>
  <si>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</si>
  <si>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</si>
  <si>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</si>
  <si>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</si>
  <si>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</si>
  <si>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</si>
  <si>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</si>
  <si>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</si>
  <si>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</si>
  <si>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</si>
  <si>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</si>
  <si>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</si>
  <si>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</si>
  <si>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</si>
  <si>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</si>
  <si>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</si>
  <si>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</si>
  <si>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</si>
  <si>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</si>
  <si>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</si>
  <si>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</si>
  <si>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</si>
  <si>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</si>
  <si>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</si>
  <si>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</si>
  <si>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</si>
  <si>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</si>
  <si>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</si>
  <si>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</si>
  <si>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</si>
  <si>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</si>
  <si>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</si>
  <si>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</si>
  <si>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</si>
  <si>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</si>
  <si>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</si>
  <si>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</si>
  <si>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</si>
  <si>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</si>
  <si>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</si>
  <si>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</si>
  <si>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</si>
  <si>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</si>
  <si>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</si>
  <si>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</si>
  <si>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</si>
  <si>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</si>
  <si>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</si>
  <si>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</si>
  <si>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</si>
  <si>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</si>
  <si>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</si>
  <si>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</si>
  <si>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</si>
  <si>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</si>
  <si>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</si>
  <si>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</si>
  <si>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</si>
  <si>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</si>
  <si>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</si>
  <si>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</si>
  <si>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</si>
  <si>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</si>
  <si>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</si>
  <si>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</si>
  <si>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</si>
  <si>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</si>
  <si>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</si>
  <si>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</si>
  <si>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</si>
  <si>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</si>
  <si>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</si>
  <si>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</si>
  <si>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</si>
  <si>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</si>
  <si>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</si>
  <si>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</si>
  <si>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</si>
  <si>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</si>
  <si>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</si>
  <si>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</si>
  <si>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</si>
  <si>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</si>
  <si>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</si>
  <si>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</si>
  <si>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</si>
  <si>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</si>
  <si>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</si>
  <si>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</si>
  <si>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</si>
  <si>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</si>
  <si>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</si>
  <si>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</si>
  <si>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</si>
  <si>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</si>
  <si>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</si>
  <si>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</si>
  <si>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</si>
  <si>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</si>
  <si>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</si>
  <si>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</si>
  <si>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</si>
  <si>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</si>
  <si>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</si>
  <si>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</si>
  <si>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</si>
  <si>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</si>
  <si>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</si>
  <si>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</si>
  <si>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</si>
  <si>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</si>
  <si>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</si>
  <si>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</si>
  <si>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</si>
  <si>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</si>
  <si>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</si>
  <si>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</si>
  <si>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</si>
  <si>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</si>
  <si>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</si>
  <si>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</si>
  <si>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</si>
  <si>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</si>
  <si>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</si>
  <si>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</si>
  <si>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</si>
  <si>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</si>
  <si>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</si>
  <si>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</si>
  <si>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</si>
  <si>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</si>
  <si>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</si>
  <si>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</si>
  <si>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</si>
  <si>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</si>
  <si>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</si>
  <si>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</si>
  <si>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</si>
  <si>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</si>
  <si>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</si>
  <si>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</si>
  <si>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</si>
  <si>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</si>
  <si>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</si>
  <si>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</si>
  <si>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</si>
  <si>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</si>
  <si>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</si>
  <si>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</si>
  <si>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</si>
  <si>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</si>
  <si>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</si>
  <si>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</si>
  <si>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</si>
  <si>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</si>
  <si>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</si>
  <si>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</si>
  <si>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</si>
  <si>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</si>
  <si>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</si>
  <si>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</si>
  <si>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</si>
  <si>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</si>
  <si>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</si>
  <si>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</si>
  <si>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</si>
  <si>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</si>
  <si>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</si>
  <si>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</si>
  <si>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</si>
  <si>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</si>
  <si>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</si>
  <si>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</si>
  <si>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</si>
  <si>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</si>
  <si>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</si>
  <si>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</si>
  <si>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</si>
  <si>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</si>
  <si>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</si>
  <si>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</si>
  <si>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</si>
  <si>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</si>
  <si>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</si>
  <si>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</si>
  <si>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</si>
  <si>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</si>
  <si>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</si>
  <si>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</si>
  <si>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</si>
  <si>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</si>
  <si>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</si>
  <si>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</si>
  <si>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</si>
  <si>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</si>
  <si>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</si>
  <si>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</si>
  <si>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</si>
  <si>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</si>
  <si>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</si>
  <si>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</si>
  <si>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</si>
  <si>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</si>
  <si>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</si>
  <si>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</si>
  <si>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</si>
  <si>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</si>
  <si>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</si>
  <si>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</si>
  <si>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</si>
  <si>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</si>
  <si>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</si>
  <si>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</si>
  <si>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</si>
  <si>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</si>
  <si>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</si>
  <si>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</si>
  <si>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</si>
  <si>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</si>
  <si>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</si>
  <si>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</si>
  <si>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</si>
  <si>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</si>
  <si>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</si>
  <si>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</si>
  <si>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</si>
  <si>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</si>
  <si>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</si>
  <si>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</si>
  <si>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</si>
  <si>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</si>
  <si>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</si>
  <si>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</si>
  <si>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</si>
  <si>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</si>
  <si>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</si>
  <si>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</si>
  <si>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</si>
  <si>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</si>
  <si>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</si>
  <si>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</si>
  <si>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</si>
  <si>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</si>
  <si>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</si>
  <si>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</si>
  <si>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</si>
  <si>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</si>
  <si>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</si>
  <si>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</si>
  <si>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</si>
  <si>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</si>
  <si>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</si>
  <si>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</si>
  <si>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</si>
  <si>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</si>
  <si>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</si>
  <si>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</si>
  <si>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</si>
  <si>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</si>
  <si>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</si>
  <si>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</si>
  <si>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</si>
  <si>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</si>
  <si>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</si>
  <si>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</si>
  <si>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</si>
  <si>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</si>
  <si>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</si>
  <si>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</si>
  <si>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</si>
  <si>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</si>
  <si>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</si>
  <si>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</si>
  <si>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</si>
  <si>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</si>
  <si>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</si>
  <si>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</si>
  <si>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</si>
  <si>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</si>
  <si>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</si>
  <si>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</si>
  <si>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</si>
  <si>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</si>
  <si>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</si>
  <si>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</si>
  <si>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</si>
  <si>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</si>
  <si>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</si>
  <si>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</si>
  <si>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</si>
  <si>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</si>
  <si>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</si>
  <si>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</si>
  <si>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</si>
  <si>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</si>
  <si>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</si>
  <si>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</si>
  <si>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</si>
  <si>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</si>
  <si>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</si>
  <si>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</si>
  <si>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</si>
  <si>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</si>
  <si>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</si>
  <si>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</si>
  <si>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</si>
  <si>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</si>
  <si>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</si>
  <si>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</si>
  <si>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</si>
  <si>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</si>
  <si>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</si>
  <si>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</si>
  <si>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</si>
  <si>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</si>
  <si>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</si>
  <si>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</si>
  <si>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</si>
  <si>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</si>
  <si>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</si>
  <si>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</si>
  <si>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</si>
  <si>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</si>
  <si>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</si>
  <si>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</si>
  <si>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</si>
  <si>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</si>
  <si>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</si>
  <si>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</si>
  <si>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</si>
  <si>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</si>
  <si>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</si>
  <si>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</si>
  <si>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</si>
  <si>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</si>
  <si>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</si>
  <si>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</si>
  <si>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</si>
  <si>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</si>
  <si>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</si>
  <si>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</si>
  <si>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</si>
  <si>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</si>
  <si>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</si>
  <si>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</si>
  <si>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</si>
  <si>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</si>
  <si>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</si>
  <si>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</si>
  <si>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</si>
  <si>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</si>
  <si>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</si>
  <si>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</si>
  <si>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</si>
  <si>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</si>
  <si>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</si>
  <si>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</si>
  <si>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</si>
  <si>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</si>
  <si>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</si>
  <si>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</si>
  <si>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</si>
  <si>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</si>
  <si>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</si>
  <si>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</si>
  <si>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</si>
  <si>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</si>
  <si>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</si>
  <si>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</si>
  <si>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</si>
  <si>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</si>
  <si>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</si>
  <si>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</si>
  <si>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</si>
  <si>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</si>
  <si>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</si>
  <si>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</si>
  <si>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</si>
  <si>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</si>
  <si>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</si>
  <si>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</si>
  <si>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</si>
  <si>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</si>
  <si>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</si>
  <si>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</si>
  <si>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</si>
  <si>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</si>
  <si>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</si>
  <si>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</si>
  <si>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</si>
  <si>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</si>
  <si>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</si>
  <si>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</si>
  <si>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</si>
  <si>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</si>
  <si>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</si>
  <si>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</si>
  <si>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</si>
  <si>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</si>
  <si>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</si>
  <si>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</si>
  <si>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</si>
  <si>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</si>
  <si>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</si>
  <si>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</si>
  <si>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</si>
  <si>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</si>
  <si>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</si>
  <si>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</si>
  <si>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</si>
  <si>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</si>
  <si>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</si>
  <si>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</si>
  <si>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</si>
  <si>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</si>
  <si>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</si>
  <si>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</si>
  <si>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</si>
  <si>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</si>
  <si>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</si>
  <si>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</si>
  <si>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</si>
  <si>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</si>
  <si>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</si>
  <si>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</si>
  <si>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</si>
  <si>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</si>
  <si>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</si>
  <si>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</si>
  <si>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</si>
  <si>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</si>
  <si>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</si>
  <si>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</si>
  <si>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 xml:space="preserve">ПОЧЕТНО СТАЊЕ СРЕДСТАВА НА ДАН 01.01.2023.Г. </t>
  </si>
  <si>
    <t>00230059 Дом здравља Сурчин</t>
  </si>
  <si>
    <t>00228005 Дом здравља Зубин Поток</t>
  </si>
  <si>
    <t>349</t>
  </si>
  <si>
    <t>350</t>
  </si>
  <si>
    <t>351</t>
  </si>
  <si>
    <t>00228006 Клиничко болнички центар Косовска Митровица</t>
  </si>
  <si>
    <t>00209012 ЗЦ ВАЉЕВО</t>
  </si>
  <si>
    <t>00209012 Здравствени центар Ваљево</t>
  </si>
  <si>
    <t>352</t>
  </si>
  <si>
    <t>Дванаестомесечни извештај здравствених установа 2023</t>
  </si>
  <si>
    <t>00208017 ЗЦ ЛОЗНИЦА</t>
  </si>
  <si>
    <t>у периоду од 01.01.2023. - 31.12.2023. године</t>
  </si>
  <si>
    <t>ОДСТУПАЊА ОД НОВЧАНОГ ТОКА У ПЕРИОДУ 01.01.- 31.12.2023. ГОДИНЕ</t>
  </si>
  <si>
    <t>НОВЧАНИ ПРИЛИВИ У ПЕРИОДУ 01.01.-31.12.2023.Г.</t>
  </si>
  <si>
    <t>НОВЧАНИ ОДЛИВИ У ПЕРИОДУ 01.01.-31.12.2023.Г.</t>
  </si>
  <si>
    <t>САЛДО СРЕДСТАВА НА ДАН 31.12.2023.г. (4 = (1+ 2- 3) = (4.1 + 4.2))</t>
  </si>
  <si>
    <t>ТРАНСФЕРИ ИЗМЕЂУ БУЏЕТСКИХ КОРИСНИКА НА ИСТОМ НИВОУ - конто 781100 (ООСО)
у периоду од 01.01.2023. - 31.12.2023. године</t>
  </si>
  <si>
    <t>РАСХОДИ ЗА ЛЕКОВЕ ИЗДАТЕ НА РЕЦЕПТ И ПОМАГАЛА ИЗДАТА НА НАЛОГ
у периоду од 01.01.2023. - 31.12.2023.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</si>
  <si>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01.01.2023. - 31.12.2023.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</si>
  <si>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01.01.2023. - 31.12.2023.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</si>
  <si>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01.01.2023. - 31.12.2023. године</t>
  </si>
  <si>
    <t>ИЗВРШЕНИ РАСХОДИ ИЗ ОСТВАРЕНИХ ПРИХОДА ОД ПРОДАЈЕ КРВИ 
И ЛАБИЛНИХ ПРОДУКАТА ОД КРВИ 
у периоду од 01.01.2023. - 31.12.2023. године</t>
  </si>
  <si>
    <t>ДИРЕКТНА ПЛАЋАЊА
у периоду од 01.01.2023. - 31.12.2023. године</t>
  </si>
  <si>
    <t>ИЗНОС НЕРЕАЛИЗОВАНИХ ОБРАЧУНСКИХ НАЛОГА ИЗ 2022. КОЈИ СУ РЕАЛИЗОВАНИ У ПЕРИОДУ 01.01.-31.12.2023. ГОДИНE</t>
  </si>
  <si>
    <t>ИЗНОС РЕАЛИЗОВАНИХ ОБРАЧУНСКИХ НАЛОГА У 2023. ГОДИНИ ЗА ПЕРИОД 01.01.-31.12.2023. ГОДИНЕ</t>
  </si>
  <si>
    <t>ИЗНОС НЕРЕАЛИЗОВАНИХ ОБРАЧУНСКИХ НАЛОГА У 2023. ГОДИНИ ЗАКЉУЧНО СА 31.12.2023. ГОДИНЕ</t>
  </si>
  <si>
    <t>00208017 Здравствени центар Лозница</t>
  </si>
  <si>
    <t>353</t>
  </si>
  <si>
    <t>10.01.2024</t>
  </si>
  <si>
    <t>ЗДРАВСТВЕНИ ЦЕНТАР ЗАЈЕЧАР</t>
  </si>
  <si>
    <t>ЗАЈЕЧАР, РАСАДНИЧКА ББ</t>
  </si>
  <si>
    <t>07201885</t>
  </si>
  <si>
    <t>101329997</t>
  </si>
  <si>
    <t>840-334661-95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</si>
</sst>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6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 applyProtection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64" fontId="9" fillId="0" borderId="9" xfId="7" applyNumberFormat="1" applyFont="1" applyBorder="1" applyAlignment="1" applyProtection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64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64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64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64" fontId="11" fillId="0" borderId="14" xfId="8" applyNumberFormat="1" applyFont="1" applyBorder="1" applyAlignment="1">
      <alignment horizontal="right" wrapText="1"/>
    </xf>
    <xf numFmtId="164" fontId="9" fillId="0" borderId="14" xfId="8" applyNumberFormat="1" applyFont="1" applyBorder="1" applyAlignment="1" applyProtection="1">
      <alignment horizontal="right" wrapText="1"/>
      <protection locked="0"/>
    </xf>
    <xf numFmtId="164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3" xfId="1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4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4.emf"/><Relationship Id="rId1" Type="http://schemas.openxmlformats.org/officeDocument/2006/relationships/image" Target="../media/image3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389</xdr:row>
          <xdr:rowOff>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9"/>
  <sheetViews>
    <sheetView showGridLines="0" showRowColHeaders="0" showZeros="0" showOutlineSymbols="0" defaultGridColor="0" colorId="8" workbookViewId="0">
      <selection activeCell="C14" sqref="C14:D14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372" t="s">
        <v>1748</v>
      </c>
      <c r="B1" s="372"/>
      <c r="C1" s="372"/>
      <c r="D1" s="372"/>
      <c r="E1" s="372"/>
      <c r="F1" s="372"/>
    </row>
    <row r="2" spans="1:6" ht="52.5" customHeight="1">
      <c r="A2" s="369" t="s">
        <v>973</v>
      </c>
      <c r="B2" s="370"/>
      <c r="C2" s="370"/>
      <c r="D2" s="370"/>
      <c r="E2" s="370"/>
      <c r="F2" s="371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1767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374" t="s">
        <v>1768</v>
      </c>
      <c r="D10" s="375"/>
      <c r="E10" s="41"/>
    </row>
    <row r="11" spans="1:6" ht="16.5" customHeight="1">
      <c r="C11" s="374" t="s">
        <v>1769</v>
      </c>
      <c r="D11" s="375"/>
    </row>
    <row r="12" spans="1:6" ht="16.5" customHeight="1">
      <c r="B12" s="42"/>
      <c r="C12" s="374" t="s">
        <v>1770</v>
      </c>
      <c r="D12" s="375"/>
      <c r="E12" s="42"/>
    </row>
    <row r="13" spans="1:6" ht="16.5" customHeight="1">
      <c r="B13" s="42"/>
      <c r="C13" s="374" t="s">
        <v>1771</v>
      </c>
      <c r="D13" s="375"/>
      <c r="E13" s="42"/>
    </row>
    <row r="14" spans="1:6" ht="16.5" customHeight="1">
      <c r="B14" s="42"/>
      <c r="C14" s="376" t="s">
        <v>1772</v>
      </c>
      <c r="D14" s="376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373"/>
      <c r="F18" s="373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customHeight="1"/>
    <row r="29" spans="1:7" s="44" customFormat="1" ht="12.75" hidden="1" customHeight="1">
      <c r="A29" s="44" t="s">
        <v>672</v>
      </c>
      <c r="B29" s="44" t="str">
        <f>LEFT(A29,2)</f>
        <v>15</v>
      </c>
      <c r="D29" s="44" t="s">
        <v>722</v>
      </c>
      <c r="E29" s="44" t="str">
        <f>LEFT(D29,8)</f>
        <v>00215003</v>
      </c>
    </row>
    <row r="30" spans="1:7" s="43" customFormat="1" ht="12.75" hidden="1" customHeight="1">
      <c r="A30" s="45" t="s">
        <v>45</v>
      </c>
      <c r="B30" s="46" t="s">
        <v>520</v>
      </c>
      <c r="C30" s="56" t="s">
        <v>533</v>
      </c>
      <c r="D30" s="45" t="s">
        <v>720</v>
      </c>
    </row>
    <row r="31" spans="1:7" s="43" customFormat="1" ht="12.75" hidden="1" customHeight="1">
      <c r="A31" s="45" t="s">
        <v>667</v>
      </c>
      <c r="B31" s="46" t="s">
        <v>520</v>
      </c>
      <c r="C31" s="56" t="s">
        <v>122</v>
      </c>
      <c r="D31" s="45" t="s">
        <v>721</v>
      </c>
    </row>
    <row r="32" spans="1:7" s="43" customFormat="1" ht="12.75" hidden="1" customHeight="1">
      <c r="A32" s="45" t="s">
        <v>46</v>
      </c>
      <c r="B32" s="47" t="s">
        <v>520</v>
      </c>
      <c r="C32" s="57" t="s">
        <v>628</v>
      </c>
      <c r="D32" s="45" t="s">
        <v>722</v>
      </c>
    </row>
    <row r="33" spans="1:4" s="43" customFormat="1" ht="12.75" hidden="1" customHeight="1">
      <c r="A33" s="45" t="s">
        <v>668</v>
      </c>
      <c r="B33" s="47" t="s">
        <v>520</v>
      </c>
      <c r="C33" s="57" t="s">
        <v>589</v>
      </c>
      <c r="D33" s="45" t="s">
        <v>723</v>
      </c>
    </row>
    <row r="34" spans="1:4" s="43" customFormat="1" ht="12.75" hidden="1" customHeight="1">
      <c r="A34" s="45" t="s">
        <v>47</v>
      </c>
      <c r="B34" s="47" t="s">
        <v>520</v>
      </c>
      <c r="C34" s="57" t="s">
        <v>629</v>
      </c>
      <c r="D34" s="45" t="s">
        <v>294</v>
      </c>
    </row>
    <row r="35" spans="1:4" s="43" customFormat="1" ht="12.75" hidden="1" customHeight="1">
      <c r="A35" s="45" t="s">
        <v>48</v>
      </c>
      <c r="B35" s="47" t="s">
        <v>520</v>
      </c>
      <c r="C35" s="57" t="s">
        <v>123</v>
      </c>
      <c r="D35" s="45" t="s">
        <v>295</v>
      </c>
    </row>
    <row r="36" spans="1:4" s="43" customFormat="1" ht="12.75" hidden="1" customHeight="1">
      <c r="A36" s="45" t="s">
        <v>49</v>
      </c>
      <c r="B36" s="47" t="s">
        <v>521</v>
      </c>
      <c r="C36" s="57" t="s">
        <v>590</v>
      </c>
      <c r="D36" s="45"/>
    </row>
    <row r="37" spans="1:4" s="43" customFormat="1" ht="12.75" hidden="1" customHeight="1">
      <c r="A37" s="45" t="s">
        <v>669</v>
      </c>
      <c r="B37" s="47" t="s">
        <v>521</v>
      </c>
      <c r="C37" s="57" t="s">
        <v>591</v>
      </c>
      <c r="D37" s="45"/>
    </row>
    <row r="38" spans="1:4" s="43" customFormat="1" ht="12.75" hidden="1" customHeight="1">
      <c r="A38" s="45" t="s">
        <v>670</v>
      </c>
      <c r="B38" s="47" t="s">
        <v>521</v>
      </c>
      <c r="C38" s="57" t="s">
        <v>592</v>
      </c>
      <c r="D38" s="45"/>
    </row>
    <row r="39" spans="1:4" s="43" customFormat="1" ht="12.75" hidden="1" customHeight="1">
      <c r="A39" s="45" t="s">
        <v>50</v>
      </c>
      <c r="B39" s="47" t="s">
        <v>521</v>
      </c>
      <c r="C39" s="57" t="s">
        <v>124</v>
      </c>
      <c r="D39" s="45"/>
    </row>
    <row r="40" spans="1:4" s="43" customFormat="1" ht="12.75" hidden="1" customHeight="1">
      <c r="A40" s="98" t="s">
        <v>671</v>
      </c>
      <c r="B40" s="47" t="s">
        <v>521</v>
      </c>
      <c r="C40" s="57" t="s">
        <v>593</v>
      </c>
      <c r="D40" s="45"/>
    </row>
    <row r="41" spans="1:4" s="43" customFormat="1" ht="12.75" hidden="1" customHeight="1">
      <c r="A41" s="45" t="s">
        <v>51</v>
      </c>
      <c r="B41" s="47" t="s">
        <v>521</v>
      </c>
      <c r="C41" s="57" t="s">
        <v>594</v>
      </c>
      <c r="D41" s="45"/>
    </row>
    <row r="42" spans="1:4" s="43" customFormat="1" ht="12.75" hidden="1" customHeight="1">
      <c r="A42" s="45" t="s">
        <v>52</v>
      </c>
      <c r="B42" s="47" t="s">
        <v>521</v>
      </c>
      <c r="C42" s="57" t="s">
        <v>261</v>
      </c>
      <c r="D42" s="45"/>
    </row>
    <row r="43" spans="1:4" s="43" customFormat="1" ht="12.75" hidden="1" customHeight="1">
      <c r="A43" s="45" t="s">
        <v>53</v>
      </c>
      <c r="B43" s="47" t="s">
        <v>521</v>
      </c>
      <c r="C43" s="57" t="s">
        <v>595</v>
      </c>
      <c r="D43" s="45"/>
    </row>
    <row r="44" spans="1:4" s="43" customFormat="1" ht="12.75" hidden="1" customHeight="1">
      <c r="A44" s="45" t="s">
        <v>672</v>
      </c>
      <c r="B44" s="47" t="s">
        <v>521</v>
      </c>
      <c r="C44" s="57" t="s">
        <v>262</v>
      </c>
      <c r="D44" s="45"/>
    </row>
    <row r="45" spans="1:4" s="43" customFormat="1" ht="12.75" hidden="1" customHeight="1">
      <c r="A45" s="45" t="s">
        <v>673</v>
      </c>
      <c r="B45" s="47" t="s">
        <v>521</v>
      </c>
      <c r="C45" s="57" t="s">
        <v>263</v>
      </c>
      <c r="D45" s="45"/>
    </row>
    <row r="46" spans="1:4" s="43" customFormat="1" ht="12.75" hidden="1" customHeight="1">
      <c r="A46" s="45" t="s">
        <v>674</v>
      </c>
      <c r="B46" s="47" t="s">
        <v>519</v>
      </c>
      <c r="C46" s="57" t="s">
        <v>596</v>
      </c>
      <c r="D46" s="45"/>
    </row>
    <row r="47" spans="1:4" s="43" customFormat="1" ht="12.75" hidden="1" customHeight="1">
      <c r="A47" s="45" t="s">
        <v>675</v>
      </c>
      <c r="B47" s="47" t="s">
        <v>519</v>
      </c>
      <c r="C47" s="57" t="s">
        <v>597</v>
      </c>
      <c r="D47" s="45"/>
    </row>
    <row r="48" spans="1:4" s="43" customFormat="1" ht="12.75" hidden="1" customHeight="1">
      <c r="A48" s="45" t="s">
        <v>676</v>
      </c>
      <c r="B48" s="47" t="s">
        <v>519</v>
      </c>
      <c r="C48" s="57" t="s">
        <v>598</v>
      </c>
      <c r="D48" s="45"/>
    </row>
    <row r="49" spans="1:4" s="43" customFormat="1" ht="12.75" hidden="1" customHeight="1">
      <c r="A49" s="45" t="s">
        <v>677</v>
      </c>
      <c r="B49" s="47" t="s">
        <v>519</v>
      </c>
      <c r="C49" s="57" t="s">
        <v>599</v>
      </c>
      <c r="D49" s="45"/>
    </row>
    <row r="50" spans="1:4" s="43" customFormat="1" ht="12.75" hidden="1" customHeight="1">
      <c r="A50" s="45" t="s">
        <v>678</v>
      </c>
      <c r="B50" s="47" t="s">
        <v>519</v>
      </c>
      <c r="C50" s="57" t="s">
        <v>600</v>
      </c>
      <c r="D50" s="45"/>
    </row>
    <row r="51" spans="1:4" s="43" customFormat="1" ht="12.75" hidden="1" customHeight="1">
      <c r="A51" s="45" t="s">
        <v>54</v>
      </c>
      <c r="B51" s="47" t="s">
        <v>519</v>
      </c>
      <c r="C51" s="57" t="s">
        <v>601</v>
      </c>
      <c r="D51" s="45"/>
    </row>
    <row r="52" spans="1:4" s="43" customFormat="1" ht="12.75" hidden="1" customHeight="1">
      <c r="A52" s="45" t="s">
        <v>55</v>
      </c>
      <c r="B52" s="47" t="s">
        <v>519</v>
      </c>
      <c r="C52" s="57" t="s">
        <v>264</v>
      </c>
      <c r="D52" s="45"/>
    </row>
    <row r="53" spans="1:4" s="43" customFormat="1" ht="12.75" hidden="1" customHeight="1">
      <c r="A53" s="45" t="s">
        <v>679</v>
      </c>
      <c r="B53" s="47" t="s">
        <v>519</v>
      </c>
      <c r="C53" s="57" t="s">
        <v>602</v>
      </c>
      <c r="D53" s="45"/>
    </row>
    <row r="54" spans="1:4" s="43" customFormat="1" ht="12.75" hidden="1" customHeight="1">
      <c r="A54" s="45" t="s">
        <v>56</v>
      </c>
      <c r="B54" s="47" t="s">
        <v>519</v>
      </c>
      <c r="C54" s="57" t="s">
        <v>67</v>
      </c>
      <c r="D54" s="45"/>
    </row>
    <row r="55" spans="1:4" s="43" customFormat="1" ht="12.75" hidden="1" customHeight="1">
      <c r="A55" s="45" t="s">
        <v>665</v>
      </c>
      <c r="B55" s="47" t="s">
        <v>519</v>
      </c>
      <c r="C55" s="57" t="s">
        <v>73</v>
      </c>
      <c r="D55" s="45"/>
    </row>
    <row r="56" spans="1:4" s="43" customFormat="1" ht="12.75" hidden="1" customHeight="1">
      <c r="A56" s="45" t="s">
        <v>680</v>
      </c>
      <c r="B56" s="47" t="s">
        <v>519</v>
      </c>
      <c r="C56" s="57" t="s">
        <v>74</v>
      </c>
      <c r="D56" s="45"/>
    </row>
    <row r="57" spans="1:4" s="43" customFormat="1" ht="12.75" hidden="1" customHeight="1">
      <c r="A57" s="45" t="s">
        <v>666</v>
      </c>
      <c r="B57" s="47" t="s">
        <v>519</v>
      </c>
      <c r="C57" s="57" t="s">
        <v>75</v>
      </c>
      <c r="D57" s="45"/>
    </row>
    <row r="58" spans="1:4" s="43" customFormat="1" ht="12.75" hidden="1" customHeight="1">
      <c r="A58" s="98" t="s">
        <v>314</v>
      </c>
      <c r="B58" s="47" t="s">
        <v>519</v>
      </c>
      <c r="C58" s="57" t="s">
        <v>76</v>
      </c>
      <c r="D58" s="45"/>
    </row>
    <row r="59" spans="1:4" s="43" customFormat="1" ht="12.75" hidden="1" customHeight="1">
      <c r="A59" s="98"/>
      <c r="B59" s="47" t="s">
        <v>524</v>
      </c>
      <c r="C59" s="57" t="s">
        <v>133</v>
      </c>
      <c r="D59" s="45"/>
    </row>
    <row r="60" spans="1:4" s="43" customFormat="1" ht="12.75" hidden="1" customHeight="1">
      <c r="A60" s="98"/>
      <c r="B60" s="47" t="s">
        <v>524</v>
      </c>
      <c r="C60" s="57" t="s">
        <v>134</v>
      </c>
      <c r="D60" s="45"/>
    </row>
    <row r="61" spans="1:4" s="43" customFormat="1" ht="12.75" hidden="1" customHeight="1">
      <c r="A61" s="45"/>
      <c r="B61" s="47" t="s">
        <v>524</v>
      </c>
      <c r="C61" s="57" t="s">
        <v>135</v>
      </c>
      <c r="D61" s="45"/>
    </row>
    <row r="62" spans="1:4" s="43" customFormat="1" ht="12.75" hidden="1" customHeight="1">
      <c r="A62" s="45"/>
      <c r="B62" s="47" t="s">
        <v>524</v>
      </c>
      <c r="C62" s="57" t="s">
        <v>136</v>
      </c>
      <c r="D62" s="45"/>
    </row>
    <row r="63" spans="1:4" s="43" customFormat="1" ht="12.75" hidden="1" customHeight="1">
      <c r="A63" s="98"/>
      <c r="B63" s="47" t="s">
        <v>524</v>
      </c>
      <c r="C63" s="57" t="s">
        <v>137</v>
      </c>
      <c r="D63" s="45"/>
    </row>
    <row r="64" spans="1:4" s="43" customFormat="1" ht="12.75" hidden="1" customHeight="1">
      <c r="A64" s="98"/>
      <c r="B64" s="47" t="s">
        <v>524</v>
      </c>
      <c r="C64" s="57" t="s">
        <v>138</v>
      </c>
      <c r="D64" s="45"/>
    </row>
    <row r="65" spans="1:4" s="43" customFormat="1" ht="12.75" hidden="1" customHeight="1">
      <c r="A65" s="98"/>
      <c r="B65" s="47" t="s">
        <v>524</v>
      </c>
      <c r="C65" s="57" t="s">
        <v>462</v>
      </c>
      <c r="D65" s="45"/>
    </row>
    <row r="66" spans="1:4" s="43" customFormat="1" ht="12.75" hidden="1" customHeight="1">
      <c r="A66" s="98"/>
      <c r="B66" s="47" t="s">
        <v>524</v>
      </c>
      <c r="C66" s="57" t="s">
        <v>463</v>
      </c>
      <c r="D66" s="45"/>
    </row>
    <row r="67" spans="1:4" s="43" customFormat="1" ht="12.75" hidden="1" customHeight="1">
      <c r="A67" s="98"/>
      <c r="B67" s="47" t="s">
        <v>524</v>
      </c>
      <c r="C67" s="57" t="s">
        <v>464</v>
      </c>
      <c r="D67" s="45"/>
    </row>
    <row r="68" spans="1:4" s="43" customFormat="1" ht="12.75" hidden="1" customHeight="1">
      <c r="A68" s="98"/>
      <c r="B68" s="47" t="s">
        <v>524</v>
      </c>
      <c r="C68" s="57" t="s">
        <v>265</v>
      </c>
      <c r="D68" s="45"/>
    </row>
    <row r="69" spans="1:4" s="43" customFormat="1" ht="12.75" hidden="1" customHeight="1">
      <c r="A69" s="98"/>
      <c r="B69" s="47" t="s">
        <v>524</v>
      </c>
      <c r="C69" s="57" t="s">
        <v>465</v>
      </c>
      <c r="D69" s="45"/>
    </row>
    <row r="70" spans="1:4" s="43" customFormat="1" ht="12.75" hidden="1" customHeight="1">
      <c r="A70" s="98"/>
      <c r="B70" s="47" t="s">
        <v>524</v>
      </c>
      <c r="C70" s="57" t="s">
        <v>266</v>
      </c>
      <c r="D70" s="45"/>
    </row>
    <row r="71" spans="1:4" s="43" customFormat="1" ht="12.75" hidden="1" customHeight="1">
      <c r="A71" s="98"/>
      <c r="B71" s="47" t="s">
        <v>524</v>
      </c>
      <c r="C71" s="57" t="s">
        <v>267</v>
      </c>
      <c r="D71" s="45"/>
    </row>
    <row r="72" spans="1:4" s="43" customFormat="1" ht="12.75" hidden="1" customHeight="1">
      <c r="A72" s="98"/>
      <c r="B72" s="47" t="s">
        <v>524</v>
      </c>
      <c r="C72" s="57" t="s">
        <v>125</v>
      </c>
      <c r="D72" s="45"/>
    </row>
    <row r="73" spans="1:4" s="43" customFormat="1" ht="12.75" hidden="1" customHeight="1">
      <c r="A73" s="98"/>
      <c r="B73" s="47" t="s">
        <v>524</v>
      </c>
      <c r="C73" s="57" t="s">
        <v>68</v>
      </c>
      <c r="D73" s="45"/>
    </row>
    <row r="74" spans="1:4" s="43" customFormat="1" ht="12.75" hidden="1" customHeight="1">
      <c r="A74" s="98"/>
      <c r="B74" s="47" t="s">
        <v>524</v>
      </c>
      <c r="C74" s="57" t="s">
        <v>69</v>
      </c>
      <c r="D74" s="45"/>
    </row>
    <row r="75" spans="1:4" s="43" customFormat="1" ht="12.75" hidden="1" customHeight="1">
      <c r="A75" s="98"/>
      <c r="B75" s="47" t="s">
        <v>522</v>
      </c>
      <c r="C75" s="57" t="s">
        <v>466</v>
      </c>
      <c r="D75" s="45"/>
    </row>
    <row r="76" spans="1:4" s="43" customFormat="1" ht="12.75" hidden="1" customHeight="1">
      <c r="A76" s="98"/>
      <c r="B76" s="47" t="s">
        <v>522</v>
      </c>
      <c r="C76" s="57" t="s">
        <v>467</v>
      </c>
      <c r="D76" s="45"/>
    </row>
    <row r="77" spans="1:4" s="43" customFormat="1" ht="12.75" hidden="1" customHeight="1">
      <c r="A77" s="98"/>
      <c r="B77" s="47" t="s">
        <v>522</v>
      </c>
      <c r="C77" s="57" t="s">
        <v>468</v>
      </c>
      <c r="D77" s="45"/>
    </row>
    <row r="78" spans="1:4" s="43" customFormat="1" ht="12.75" hidden="1" customHeight="1">
      <c r="A78" s="98"/>
      <c r="B78" s="47" t="s">
        <v>522</v>
      </c>
      <c r="C78" s="57" t="s">
        <v>268</v>
      </c>
      <c r="D78" s="45"/>
    </row>
    <row r="79" spans="1:4" s="43" customFormat="1" ht="12.75" hidden="1" customHeight="1">
      <c r="A79" s="98"/>
      <c r="B79" s="47" t="s">
        <v>522</v>
      </c>
      <c r="C79" s="57" t="s">
        <v>469</v>
      </c>
      <c r="D79" s="45"/>
    </row>
    <row r="80" spans="1:4" s="43" customFormat="1" ht="12.75" hidden="1" customHeight="1">
      <c r="A80" s="98"/>
      <c r="B80" s="47" t="s">
        <v>522</v>
      </c>
      <c r="C80" s="57" t="s">
        <v>126</v>
      </c>
      <c r="D80" s="45"/>
    </row>
    <row r="81" spans="1:4" s="43" customFormat="1" ht="12.75" hidden="1" customHeight="1">
      <c r="A81" s="98"/>
      <c r="B81" s="47" t="s">
        <v>522</v>
      </c>
      <c r="C81" s="57" t="s">
        <v>127</v>
      </c>
      <c r="D81" s="45"/>
    </row>
    <row r="82" spans="1:4" s="43" customFormat="1" ht="12.75" hidden="1" customHeight="1">
      <c r="A82" s="98"/>
      <c r="B82" s="47" t="s">
        <v>522</v>
      </c>
      <c r="C82" s="57" t="s">
        <v>70</v>
      </c>
      <c r="D82" s="45"/>
    </row>
    <row r="83" spans="1:4" s="43" customFormat="1" ht="12.75" hidden="1" customHeight="1">
      <c r="A83" s="98"/>
      <c r="B83" s="47" t="s">
        <v>525</v>
      </c>
      <c r="C83" s="57" t="s">
        <v>470</v>
      </c>
      <c r="D83" s="45"/>
    </row>
    <row r="84" spans="1:4" s="43" customFormat="1" ht="12.75" hidden="1" customHeight="1">
      <c r="A84" s="98"/>
      <c r="B84" s="47" t="s">
        <v>525</v>
      </c>
      <c r="C84" s="57" t="s">
        <v>128</v>
      </c>
      <c r="D84" s="45"/>
    </row>
    <row r="85" spans="1:4" s="43" customFormat="1" ht="12.75" hidden="1" customHeight="1">
      <c r="A85" s="98"/>
      <c r="B85" s="47" t="s">
        <v>525</v>
      </c>
      <c r="C85" s="57" t="s">
        <v>129</v>
      </c>
      <c r="D85" s="45"/>
    </row>
    <row r="86" spans="1:4" s="43" customFormat="1" ht="12.75" hidden="1" customHeight="1">
      <c r="A86" s="98"/>
      <c r="B86" s="47" t="s">
        <v>525</v>
      </c>
      <c r="C86" s="57" t="s">
        <v>383</v>
      </c>
      <c r="D86" s="45"/>
    </row>
    <row r="87" spans="1:4" s="43" customFormat="1" ht="12.75" hidden="1" customHeight="1">
      <c r="A87" s="98"/>
      <c r="B87" s="47" t="s">
        <v>525</v>
      </c>
      <c r="C87" s="57" t="s">
        <v>384</v>
      </c>
      <c r="D87" s="45"/>
    </row>
    <row r="88" spans="1:4" s="43" customFormat="1" ht="12.75" hidden="1" customHeight="1">
      <c r="A88" s="98"/>
      <c r="B88" s="47" t="s">
        <v>525</v>
      </c>
      <c r="C88" s="57" t="s">
        <v>385</v>
      </c>
      <c r="D88" s="45"/>
    </row>
    <row r="89" spans="1:4" s="43" customFormat="1" ht="12.75" hidden="1" customHeight="1">
      <c r="A89" s="98"/>
      <c r="B89" s="47" t="s">
        <v>525</v>
      </c>
      <c r="C89" s="57" t="s">
        <v>386</v>
      </c>
      <c r="D89" s="45"/>
    </row>
    <row r="90" spans="1:4" s="43" customFormat="1" ht="12.75" hidden="1" customHeight="1">
      <c r="A90" s="98"/>
      <c r="B90" s="47" t="s">
        <v>525</v>
      </c>
      <c r="C90" s="57" t="s">
        <v>387</v>
      </c>
      <c r="D90" s="45"/>
    </row>
    <row r="91" spans="1:4" s="43" customFormat="1" ht="12.75" hidden="1" customHeight="1">
      <c r="A91" s="98"/>
      <c r="B91" s="47" t="s">
        <v>525</v>
      </c>
      <c r="C91" s="57" t="s">
        <v>388</v>
      </c>
      <c r="D91" s="45"/>
    </row>
    <row r="92" spans="1:4" s="43" customFormat="1" ht="12.75" hidden="1" customHeight="1">
      <c r="A92" s="98"/>
      <c r="B92" s="47" t="s">
        <v>525</v>
      </c>
      <c r="C92" s="57" t="s">
        <v>389</v>
      </c>
      <c r="D92" s="45"/>
    </row>
    <row r="93" spans="1:4" s="43" customFormat="1" ht="12.75" hidden="1" customHeight="1">
      <c r="A93" s="98"/>
      <c r="B93" s="47" t="s">
        <v>525</v>
      </c>
      <c r="C93" s="57" t="s">
        <v>269</v>
      </c>
      <c r="D93" s="45"/>
    </row>
    <row r="94" spans="1:4" s="43" customFormat="1" ht="12.75" hidden="1" customHeight="1">
      <c r="A94" s="98"/>
      <c r="B94" s="47" t="s">
        <v>525</v>
      </c>
      <c r="C94" s="57" t="s">
        <v>390</v>
      </c>
      <c r="D94" s="45"/>
    </row>
    <row r="95" spans="1:4" s="43" customFormat="1" ht="12.75" hidden="1" customHeight="1">
      <c r="A95" s="98"/>
      <c r="B95" s="47" t="s">
        <v>525</v>
      </c>
      <c r="C95" s="57" t="s">
        <v>270</v>
      </c>
      <c r="D95" s="45"/>
    </row>
    <row r="96" spans="1:4" s="43" customFormat="1" ht="12.75" hidden="1" customHeight="1">
      <c r="A96" s="98"/>
      <c r="B96" s="47" t="s">
        <v>525</v>
      </c>
      <c r="C96" s="57" t="s">
        <v>391</v>
      </c>
      <c r="D96" s="45"/>
    </row>
    <row r="97" spans="1:4" s="43" customFormat="1" ht="12.75" hidden="1" customHeight="1">
      <c r="A97" s="98"/>
      <c r="B97" s="47" t="s">
        <v>525</v>
      </c>
      <c r="C97" s="57" t="s">
        <v>392</v>
      </c>
      <c r="D97" s="45"/>
    </row>
    <row r="98" spans="1:4" s="43" customFormat="1" ht="12.75" hidden="1" customHeight="1">
      <c r="A98" s="98"/>
      <c r="B98" s="47" t="s">
        <v>525</v>
      </c>
      <c r="C98" s="57" t="s">
        <v>393</v>
      </c>
      <c r="D98" s="45"/>
    </row>
    <row r="99" spans="1:4" s="43" customFormat="1" ht="12.75" hidden="1" customHeight="1">
      <c r="A99" s="98"/>
      <c r="B99" s="47" t="s">
        <v>525</v>
      </c>
      <c r="C99" s="57" t="s">
        <v>394</v>
      </c>
      <c r="D99" s="45"/>
    </row>
    <row r="100" spans="1:4" s="43" customFormat="1" ht="12.75" hidden="1" customHeight="1">
      <c r="A100" s="98"/>
      <c r="B100" s="47" t="s">
        <v>525</v>
      </c>
      <c r="C100" s="57" t="s">
        <v>395</v>
      </c>
      <c r="D100" s="45"/>
    </row>
    <row r="101" spans="1:4" s="43" customFormat="1" ht="12.75" hidden="1" customHeight="1">
      <c r="A101" s="98"/>
      <c r="B101" s="47" t="s">
        <v>525</v>
      </c>
      <c r="C101" s="57" t="s">
        <v>396</v>
      </c>
      <c r="D101" s="45"/>
    </row>
    <row r="102" spans="1:4" s="43" customFormat="1" ht="12.75" hidden="1" customHeight="1">
      <c r="A102" s="98"/>
      <c r="B102" s="47" t="s">
        <v>525</v>
      </c>
      <c r="C102" s="57" t="s">
        <v>397</v>
      </c>
      <c r="D102" s="45"/>
    </row>
    <row r="103" spans="1:4" s="43" customFormat="1" ht="12.75" hidden="1" customHeight="1">
      <c r="A103" s="98"/>
      <c r="B103" s="47" t="s">
        <v>525</v>
      </c>
      <c r="C103" s="57" t="s">
        <v>398</v>
      </c>
      <c r="D103" s="45"/>
    </row>
    <row r="104" spans="1:4" s="43" customFormat="1" ht="12.75" hidden="1" customHeight="1">
      <c r="A104" s="98"/>
      <c r="B104" s="47" t="s">
        <v>525</v>
      </c>
      <c r="C104" s="57" t="s">
        <v>475</v>
      </c>
      <c r="D104" s="45"/>
    </row>
    <row r="105" spans="1:4" s="43" customFormat="1" ht="12.75" hidden="1" customHeight="1">
      <c r="A105" s="98"/>
      <c r="B105" s="47" t="s">
        <v>525</v>
      </c>
      <c r="C105" s="57" t="s">
        <v>271</v>
      </c>
      <c r="D105" s="45"/>
    </row>
    <row r="106" spans="1:4" s="43" customFormat="1" ht="12.75" hidden="1" customHeight="1">
      <c r="A106" s="98"/>
      <c r="B106" s="47" t="s">
        <v>525</v>
      </c>
      <c r="C106" s="57" t="s">
        <v>625</v>
      </c>
      <c r="D106" s="45"/>
    </row>
    <row r="107" spans="1:4" s="43" customFormat="1" ht="12.75" hidden="1" customHeight="1">
      <c r="A107" s="98"/>
      <c r="B107" s="47" t="s">
        <v>525</v>
      </c>
      <c r="C107" s="57" t="s">
        <v>272</v>
      </c>
      <c r="D107" s="45"/>
    </row>
    <row r="108" spans="1:4" s="43" customFormat="1" ht="12.75" hidden="1" customHeight="1">
      <c r="A108" s="98"/>
      <c r="B108" s="47" t="s">
        <v>525</v>
      </c>
      <c r="C108" s="57" t="s">
        <v>273</v>
      </c>
      <c r="D108" s="45"/>
    </row>
    <row r="109" spans="1:4" s="43" customFormat="1" ht="12.75" hidden="1" customHeight="1">
      <c r="A109" s="98"/>
      <c r="B109" s="47" t="s">
        <v>525</v>
      </c>
      <c r="C109" s="57" t="s">
        <v>274</v>
      </c>
      <c r="D109" s="45"/>
    </row>
    <row r="110" spans="1:4" s="43" customFormat="1" ht="12.75" hidden="1" customHeight="1">
      <c r="A110" s="98"/>
      <c r="B110" s="47" t="s">
        <v>525</v>
      </c>
      <c r="C110" s="57" t="s">
        <v>734</v>
      </c>
      <c r="D110" s="45"/>
    </row>
    <row r="111" spans="1:4" s="43" customFormat="1" ht="12.75" hidden="1" customHeight="1">
      <c r="A111" s="98"/>
      <c r="B111" s="47" t="s">
        <v>527</v>
      </c>
      <c r="C111" s="57" t="s">
        <v>476</v>
      </c>
      <c r="D111" s="45"/>
    </row>
    <row r="112" spans="1:4" s="43" customFormat="1" ht="12.75" hidden="1" customHeight="1">
      <c r="A112" s="98"/>
      <c r="B112" s="47" t="s">
        <v>527</v>
      </c>
      <c r="C112" s="57" t="s">
        <v>477</v>
      </c>
      <c r="D112" s="45"/>
    </row>
    <row r="113" spans="1:4" s="43" customFormat="1" ht="12.75" hidden="1" customHeight="1">
      <c r="A113" s="98"/>
      <c r="B113" s="47" t="s">
        <v>527</v>
      </c>
      <c r="C113" s="57" t="s">
        <v>478</v>
      </c>
      <c r="D113" s="45"/>
    </row>
    <row r="114" spans="1:4" s="43" customFormat="1" ht="12.75" hidden="1" customHeight="1">
      <c r="A114" s="98"/>
      <c r="B114" s="47" t="s">
        <v>527</v>
      </c>
      <c r="C114" s="57" t="s">
        <v>479</v>
      </c>
      <c r="D114" s="45"/>
    </row>
    <row r="115" spans="1:4" s="43" customFormat="1" ht="12.75" hidden="1" customHeight="1">
      <c r="A115" s="98"/>
      <c r="B115" s="47" t="s">
        <v>527</v>
      </c>
      <c r="C115" s="57" t="s">
        <v>480</v>
      </c>
      <c r="D115" s="45"/>
    </row>
    <row r="116" spans="1:4" s="43" customFormat="1" ht="12.75" hidden="1" customHeight="1">
      <c r="A116" s="98"/>
      <c r="B116" s="47" t="s">
        <v>527</v>
      </c>
      <c r="C116" s="57" t="s">
        <v>27</v>
      </c>
      <c r="D116" s="45"/>
    </row>
    <row r="117" spans="1:4" s="43" customFormat="1" ht="12.75" hidden="1" customHeight="1">
      <c r="A117" s="98"/>
      <c r="B117" s="47" t="s">
        <v>527</v>
      </c>
      <c r="C117" s="57" t="s">
        <v>275</v>
      </c>
      <c r="D117" s="45"/>
    </row>
    <row r="118" spans="1:4" s="43" customFormat="1" ht="12.75" hidden="1" customHeight="1">
      <c r="A118" s="98"/>
      <c r="B118" s="47" t="s">
        <v>527</v>
      </c>
      <c r="C118" s="57" t="s">
        <v>28</v>
      </c>
      <c r="D118" s="45"/>
    </row>
    <row r="119" spans="1:4" s="43" customFormat="1" ht="12.75" hidden="1" customHeight="1">
      <c r="A119" s="98"/>
      <c r="B119" s="47" t="s">
        <v>527</v>
      </c>
      <c r="C119" s="57" t="s">
        <v>29</v>
      </c>
      <c r="D119" s="45"/>
    </row>
    <row r="120" spans="1:4" s="43" customFormat="1" ht="12.75" hidden="1" customHeight="1">
      <c r="A120" s="98"/>
      <c r="B120" s="47" t="s">
        <v>527</v>
      </c>
      <c r="C120" s="57" t="s">
        <v>276</v>
      </c>
      <c r="D120" s="45"/>
    </row>
    <row r="121" spans="1:4" s="43" customFormat="1" ht="12.75" hidden="1" customHeight="1">
      <c r="A121" s="98"/>
      <c r="B121" s="47" t="s">
        <v>527</v>
      </c>
      <c r="C121" s="57" t="s">
        <v>277</v>
      </c>
      <c r="D121" s="45"/>
    </row>
    <row r="122" spans="1:4" s="43" customFormat="1" ht="12.75" hidden="1" customHeight="1">
      <c r="A122" s="98"/>
      <c r="B122" s="47" t="s">
        <v>527</v>
      </c>
      <c r="C122" s="57" t="s">
        <v>278</v>
      </c>
      <c r="D122" s="45"/>
    </row>
    <row r="123" spans="1:4" s="43" customFormat="1" ht="12.75" hidden="1" customHeight="1">
      <c r="A123" s="98"/>
      <c r="B123" s="47" t="s">
        <v>526</v>
      </c>
      <c r="C123" s="57" t="s">
        <v>30</v>
      </c>
      <c r="D123" s="45"/>
    </row>
    <row r="124" spans="1:4" s="43" customFormat="1" ht="12.75" hidden="1" customHeight="1">
      <c r="A124" s="98"/>
      <c r="B124" s="47" t="s">
        <v>526</v>
      </c>
      <c r="C124" s="57" t="s">
        <v>31</v>
      </c>
      <c r="D124" s="45"/>
    </row>
    <row r="125" spans="1:4" s="43" customFormat="1" ht="12.75" hidden="1" customHeight="1">
      <c r="A125" s="98"/>
      <c r="B125" s="47" t="s">
        <v>526</v>
      </c>
      <c r="C125" s="57" t="s">
        <v>32</v>
      </c>
      <c r="D125" s="45"/>
    </row>
    <row r="126" spans="1:4" s="43" customFormat="1" ht="12.75" hidden="1" customHeight="1">
      <c r="A126" s="98"/>
      <c r="B126" s="47" t="s">
        <v>526</v>
      </c>
      <c r="C126" s="57" t="s">
        <v>279</v>
      </c>
      <c r="D126" s="45"/>
    </row>
    <row r="127" spans="1:4" s="43" customFormat="1" ht="12.75" hidden="1" customHeight="1">
      <c r="A127" s="98"/>
      <c r="B127" s="47" t="s">
        <v>526</v>
      </c>
      <c r="C127" s="57" t="s">
        <v>33</v>
      </c>
      <c r="D127" s="45"/>
    </row>
    <row r="128" spans="1:4" s="43" customFormat="1" ht="12.75" hidden="1" customHeight="1">
      <c r="A128" s="98"/>
      <c r="B128" s="47" t="s">
        <v>526</v>
      </c>
      <c r="C128" s="57" t="s">
        <v>280</v>
      </c>
      <c r="D128" s="45"/>
    </row>
    <row r="129" spans="1:4" s="43" customFormat="1" ht="12.75" hidden="1" customHeight="1">
      <c r="A129" s="98"/>
      <c r="B129" s="47" t="s">
        <v>526</v>
      </c>
      <c r="C129" s="57" t="s">
        <v>34</v>
      </c>
      <c r="D129" s="45"/>
    </row>
    <row r="130" spans="1:4" s="43" customFormat="1" ht="12.75" hidden="1" customHeight="1">
      <c r="A130" s="98"/>
      <c r="B130" s="47" t="s">
        <v>526</v>
      </c>
      <c r="C130" s="57" t="s">
        <v>35</v>
      </c>
      <c r="D130" s="45"/>
    </row>
    <row r="131" spans="1:4" s="43" customFormat="1" ht="12.75" hidden="1" customHeight="1">
      <c r="A131" s="98"/>
      <c r="B131" s="47" t="s">
        <v>526</v>
      </c>
      <c r="C131" s="57" t="s">
        <v>36</v>
      </c>
      <c r="D131" s="45"/>
    </row>
    <row r="132" spans="1:4" s="43" customFormat="1" ht="12.75" hidden="1" customHeight="1">
      <c r="A132" s="98"/>
      <c r="B132" s="47" t="s">
        <v>526</v>
      </c>
      <c r="C132" s="57" t="s">
        <v>37</v>
      </c>
      <c r="D132" s="45"/>
    </row>
    <row r="133" spans="1:4" s="43" customFormat="1" ht="12.75" hidden="1" customHeight="1">
      <c r="A133" s="98"/>
      <c r="B133" s="47" t="s">
        <v>526</v>
      </c>
      <c r="C133" s="57" t="s">
        <v>77</v>
      </c>
      <c r="D133" s="45"/>
    </row>
    <row r="134" spans="1:4" s="43" customFormat="1" ht="12.75" hidden="1" customHeight="1">
      <c r="A134" s="98"/>
      <c r="B134" s="47" t="s">
        <v>526</v>
      </c>
      <c r="C134" s="57" t="s">
        <v>78</v>
      </c>
      <c r="D134" s="45"/>
    </row>
    <row r="135" spans="1:4" s="43" customFormat="1" ht="12.75" hidden="1" customHeight="1">
      <c r="A135" s="98"/>
      <c r="B135" s="47" t="s">
        <v>526</v>
      </c>
      <c r="C135" s="57" t="s">
        <v>79</v>
      </c>
      <c r="D135" s="45"/>
    </row>
    <row r="136" spans="1:4" s="43" customFormat="1" ht="12.75" hidden="1" customHeight="1">
      <c r="A136" s="98"/>
      <c r="B136" s="47" t="s">
        <v>526</v>
      </c>
      <c r="C136" s="57" t="s">
        <v>80</v>
      </c>
      <c r="D136" s="45"/>
    </row>
    <row r="137" spans="1:4" s="43" customFormat="1" ht="12.75" hidden="1" customHeight="1">
      <c r="A137" s="98"/>
      <c r="B137" s="47" t="s">
        <v>526</v>
      </c>
      <c r="C137" s="57" t="s">
        <v>1749</v>
      </c>
      <c r="D137" s="45"/>
    </row>
    <row r="138" spans="1:4" s="43" customFormat="1" ht="12.75" hidden="1" customHeight="1">
      <c r="A138" s="98"/>
      <c r="B138" s="47" t="s">
        <v>523</v>
      </c>
      <c r="C138" s="57" t="s">
        <v>38</v>
      </c>
      <c r="D138" s="45"/>
    </row>
    <row r="139" spans="1:4" s="43" customFormat="1" ht="12.75" hidden="1" customHeight="1">
      <c r="A139" s="98"/>
      <c r="B139" s="47" t="s">
        <v>523</v>
      </c>
      <c r="C139" s="57" t="s">
        <v>281</v>
      </c>
      <c r="D139" s="45"/>
    </row>
    <row r="140" spans="1:4" s="43" customFormat="1" ht="12.75" hidden="1" customHeight="1">
      <c r="A140" s="98"/>
      <c r="B140" s="47" t="s">
        <v>523</v>
      </c>
      <c r="C140" s="57" t="s">
        <v>507</v>
      </c>
      <c r="D140" s="45"/>
    </row>
    <row r="141" spans="1:4" s="43" customFormat="1" ht="12.75" hidden="1" customHeight="1">
      <c r="A141" s="98"/>
      <c r="B141" s="47" t="s">
        <v>523</v>
      </c>
      <c r="C141" s="57" t="s">
        <v>282</v>
      </c>
      <c r="D141" s="45"/>
    </row>
    <row r="142" spans="1:4" s="43" customFormat="1" ht="12.75" hidden="1" customHeight="1">
      <c r="A142" s="98"/>
      <c r="B142" s="47" t="s">
        <v>523</v>
      </c>
      <c r="C142" s="57" t="s">
        <v>81</v>
      </c>
      <c r="D142" s="45"/>
    </row>
    <row r="143" spans="1:4" s="43" customFormat="1" ht="12.75" hidden="1" customHeight="1">
      <c r="A143" s="98"/>
      <c r="B143" s="47" t="s">
        <v>523</v>
      </c>
      <c r="C143" s="57" t="s">
        <v>82</v>
      </c>
      <c r="D143" s="45"/>
    </row>
    <row r="144" spans="1:4" s="43" customFormat="1" ht="12.75" hidden="1" customHeight="1">
      <c r="A144" s="98"/>
      <c r="B144" s="47" t="s">
        <v>523</v>
      </c>
      <c r="C144" s="57" t="s">
        <v>83</v>
      </c>
      <c r="D144" s="45"/>
    </row>
    <row r="145" spans="1:4" s="43" customFormat="1" ht="12.75" hidden="1" customHeight="1">
      <c r="A145" s="98"/>
      <c r="B145" s="47" t="s">
        <v>523</v>
      </c>
      <c r="C145" s="57" t="s">
        <v>84</v>
      </c>
      <c r="D145" s="45"/>
    </row>
    <row r="146" spans="1:4" s="43" customFormat="1" ht="12.75" hidden="1" customHeight="1">
      <c r="A146" s="98"/>
      <c r="B146" s="47" t="s">
        <v>523</v>
      </c>
      <c r="C146" s="57" t="s">
        <v>735</v>
      </c>
      <c r="D146" s="45"/>
    </row>
    <row r="147" spans="1:4" s="43" customFormat="1" ht="12.75" hidden="1" customHeight="1">
      <c r="A147" s="98"/>
      <c r="B147" s="47" t="s">
        <v>523</v>
      </c>
      <c r="C147" s="57" t="s">
        <v>1745</v>
      </c>
      <c r="D147" s="45"/>
    </row>
    <row r="148" spans="1:4" s="43" customFormat="1" ht="12.75" hidden="1" customHeight="1">
      <c r="A148" s="98"/>
      <c r="B148" s="47" t="s">
        <v>424</v>
      </c>
      <c r="C148" s="57" t="s">
        <v>508</v>
      </c>
      <c r="D148" s="45"/>
    </row>
    <row r="149" spans="1:4" s="43" customFormat="1" ht="12.75" hidden="1" customHeight="1">
      <c r="A149" s="98"/>
      <c r="B149" s="47" t="s">
        <v>424</v>
      </c>
      <c r="C149" s="57" t="s">
        <v>509</v>
      </c>
      <c r="D149" s="45"/>
    </row>
    <row r="150" spans="1:4" s="43" customFormat="1" ht="12.75" hidden="1" customHeight="1">
      <c r="A150" s="98"/>
      <c r="B150" s="47" t="s">
        <v>424</v>
      </c>
      <c r="C150" s="57" t="s">
        <v>283</v>
      </c>
      <c r="D150" s="45"/>
    </row>
    <row r="151" spans="1:4" s="43" customFormat="1" ht="12.75" hidden="1" customHeight="1">
      <c r="A151" s="98"/>
      <c r="B151" s="47" t="s">
        <v>424</v>
      </c>
      <c r="C151" s="57" t="s">
        <v>510</v>
      </c>
      <c r="D151" s="45"/>
    </row>
    <row r="152" spans="1:4" s="43" customFormat="1" ht="12.75" hidden="1" customHeight="1">
      <c r="A152" s="98"/>
      <c r="B152" s="47" t="s">
        <v>424</v>
      </c>
      <c r="C152" s="57" t="s">
        <v>511</v>
      </c>
      <c r="D152" s="45"/>
    </row>
    <row r="153" spans="1:4" s="43" customFormat="1" ht="12.75" hidden="1" customHeight="1">
      <c r="A153" s="98"/>
      <c r="B153" s="47" t="s">
        <v>424</v>
      </c>
      <c r="C153" s="57" t="s">
        <v>512</v>
      </c>
      <c r="D153" s="45"/>
    </row>
    <row r="154" spans="1:4" s="43" customFormat="1" ht="12.75" hidden="1" customHeight="1">
      <c r="A154" s="98"/>
      <c r="B154" s="47" t="s">
        <v>424</v>
      </c>
      <c r="C154" s="57" t="s">
        <v>85</v>
      </c>
      <c r="D154" s="45"/>
    </row>
    <row r="155" spans="1:4" s="43" customFormat="1" ht="12.75" hidden="1" customHeight="1">
      <c r="A155" s="98"/>
      <c r="B155" s="47" t="s">
        <v>424</v>
      </c>
      <c r="C155" s="57" t="s">
        <v>736</v>
      </c>
      <c r="D155" s="45"/>
    </row>
    <row r="156" spans="1:4" s="43" customFormat="1" ht="12.75" hidden="1" customHeight="1">
      <c r="A156" s="98"/>
      <c r="B156" s="47" t="s">
        <v>425</v>
      </c>
      <c r="C156" s="57" t="s">
        <v>513</v>
      </c>
      <c r="D156" s="45"/>
    </row>
    <row r="157" spans="1:4" s="43" customFormat="1" ht="12.75" hidden="1" customHeight="1">
      <c r="A157" s="98"/>
      <c r="B157" s="47" t="s">
        <v>425</v>
      </c>
      <c r="C157" s="57" t="s">
        <v>514</v>
      </c>
      <c r="D157" s="45"/>
    </row>
    <row r="158" spans="1:4" s="43" customFormat="1" ht="12.75" hidden="1" customHeight="1">
      <c r="A158" s="98"/>
      <c r="B158" s="47" t="s">
        <v>425</v>
      </c>
      <c r="C158" s="57" t="s">
        <v>284</v>
      </c>
      <c r="D158" s="45"/>
    </row>
    <row r="159" spans="1:4" s="43" customFormat="1" ht="12.75" hidden="1" customHeight="1">
      <c r="A159" s="98"/>
      <c r="B159" s="47" t="s">
        <v>425</v>
      </c>
      <c r="C159" s="57" t="s">
        <v>285</v>
      </c>
      <c r="D159" s="45"/>
    </row>
    <row r="160" spans="1:4" s="43" customFormat="1" ht="12.75" hidden="1" customHeight="1">
      <c r="A160" s="98"/>
      <c r="B160" s="47" t="s">
        <v>425</v>
      </c>
      <c r="C160" s="57" t="s">
        <v>481</v>
      </c>
      <c r="D160" s="45"/>
    </row>
    <row r="161" spans="1:4" s="43" customFormat="1" ht="12.75" hidden="1" customHeight="1">
      <c r="A161" s="98"/>
      <c r="B161" s="47" t="s">
        <v>425</v>
      </c>
      <c r="C161" s="57" t="s">
        <v>86</v>
      </c>
      <c r="D161" s="45"/>
    </row>
    <row r="162" spans="1:4" s="43" customFormat="1" ht="12.75" hidden="1" customHeight="1">
      <c r="A162" s="98"/>
      <c r="B162" s="47" t="s">
        <v>425</v>
      </c>
      <c r="C162" s="57" t="s">
        <v>87</v>
      </c>
      <c r="D162" s="45"/>
    </row>
    <row r="163" spans="1:4" s="43" customFormat="1" ht="12.75" hidden="1" customHeight="1">
      <c r="A163" s="98"/>
      <c r="B163" s="47" t="s">
        <v>425</v>
      </c>
      <c r="C163" s="57" t="s">
        <v>88</v>
      </c>
      <c r="D163" s="45"/>
    </row>
    <row r="164" spans="1:4" s="43" customFormat="1" ht="12.75" hidden="1" customHeight="1">
      <c r="A164" s="98"/>
      <c r="B164" s="47" t="s">
        <v>425</v>
      </c>
      <c r="C164" s="57" t="s">
        <v>89</v>
      </c>
      <c r="D164" s="45"/>
    </row>
    <row r="165" spans="1:4" s="43" customFormat="1" ht="12.75" hidden="1" customHeight="1">
      <c r="A165" s="98"/>
      <c r="B165" s="47" t="s">
        <v>425</v>
      </c>
      <c r="C165" s="57" t="s">
        <v>315</v>
      </c>
      <c r="D165" s="45"/>
    </row>
    <row r="166" spans="1:4" s="43" customFormat="1" ht="12.75" hidden="1" customHeight="1">
      <c r="A166" s="98"/>
      <c r="B166" s="47" t="s">
        <v>425</v>
      </c>
      <c r="C166" s="57" t="s">
        <v>911</v>
      </c>
      <c r="D166" s="45"/>
    </row>
    <row r="167" spans="1:4" s="43" customFormat="1" ht="12.75" hidden="1" customHeight="1">
      <c r="A167" s="98"/>
      <c r="B167" s="47" t="s">
        <v>425</v>
      </c>
      <c r="C167" s="57" t="s">
        <v>912</v>
      </c>
      <c r="D167" s="45"/>
    </row>
    <row r="168" spans="1:4" s="43" customFormat="1" ht="12.75" hidden="1" customHeight="1">
      <c r="A168" s="98"/>
      <c r="B168" s="47" t="s">
        <v>343</v>
      </c>
      <c r="C168" s="57" t="s">
        <v>701</v>
      </c>
      <c r="D168" s="45"/>
    </row>
    <row r="169" spans="1:4" s="43" customFormat="1" ht="12.75" hidden="1" customHeight="1">
      <c r="A169" s="98"/>
      <c r="B169" s="47" t="s">
        <v>343</v>
      </c>
      <c r="C169" s="57" t="s">
        <v>702</v>
      </c>
      <c r="D169" s="45"/>
    </row>
    <row r="170" spans="1:4" s="43" customFormat="1" ht="12.75" hidden="1" customHeight="1">
      <c r="A170" s="98"/>
      <c r="B170" s="47" t="s">
        <v>343</v>
      </c>
      <c r="C170" s="57" t="s">
        <v>703</v>
      </c>
      <c r="D170" s="45"/>
    </row>
    <row r="171" spans="1:4" s="43" customFormat="1" ht="12.75" hidden="1" customHeight="1">
      <c r="A171" s="98"/>
      <c r="B171" s="47" t="s">
        <v>343</v>
      </c>
      <c r="C171" s="57" t="s">
        <v>704</v>
      </c>
      <c r="D171" s="45"/>
    </row>
    <row r="172" spans="1:4" s="43" customFormat="1" ht="12.75" hidden="1" customHeight="1">
      <c r="A172" s="98"/>
      <c r="B172" s="47" t="s">
        <v>343</v>
      </c>
      <c r="C172" s="57" t="s">
        <v>705</v>
      </c>
      <c r="D172" s="45"/>
    </row>
    <row r="173" spans="1:4" s="43" customFormat="1" ht="12.75" hidden="1" customHeight="1">
      <c r="A173" s="98"/>
      <c r="B173" s="47" t="s">
        <v>343</v>
      </c>
      <c r="C173" s="57" t="s">
        <v>706</v>
      </c>
      <c r="D173" s="45"/>
    </row>
    <row r="174" spans="1:4" s="43" customFormat="1" ht="12.75" hidden="1" customHeight="1">
      <c r="A174" s="98"/>
      <c r="B174" s="47" t="s">
        <v>343</v>
      </c>
      <c r="C174" s="57" t="s">
        <v>707</v>
      </c>
      <c r="D174" s="45"/>
    </row>
    <row r="175" spans="1:4" s="43" customFormat="1" ht="12.75" hidden="1" customHeight="1">
      <c r="A175" s="98"/>
      <c r="B175" s="47" t="s">
        <v>343</v>
      </c>
      <c r="C175" s="57" t="s">
        <v>708</v>
      </c>
      <c r="D175" s="45"/>
    </row>
    <row r="176" spans="1:4" s="43" customFormat="1" ht="12.75" hidden="1" customHeight="1">
      <c r="A176" s="98"/>
      <c r="B176" s="47" t="s">
        <v>343</v>
      </c>
      <c r="C176" s="57" t="s">
        <v>709</v>
      </c>
      <c r="D176" s="45"/>
    </row>
    <row r="177" spans="1:4" s="43" customFormat="1" ht="12.75" hidden="1" customHeight="1">
      <c r="A177" s="98"/>
      <c r="B177" s="47" t="s">
        <v>343</v>
      </c>
      <c r="C177" s="57" t="s">
        <v>710</v>
      </c>
      <c r="D177" s="45"/>
    </row>
    <row r="178" spans="1:4" s="43" customFormat="1" ht="12.75" hidden="1" customHeight="1">
      <c r="A178" s="98"/>
      <c r="B178" s="47" t="s">
        <v>343</v>
      </c>
      <c r="C178" s="57" t="s">
        <v>286</v>
      </c>
      <c r="D178" s="45"/>
    </row>
    <row r="179" spans="1:4" s="43" customFormat="1" ht="12.75" hidden="1" customHeight="1">
      <c r="A179" s="98"/>
      <c r="B179" s="47" t="s">
        <v>343</v>
      </c>
      <c r="C179" s="57" t="s">
        <v>287</v>
      </c>
      <c r="D179" s="45"/>
    </row>
    <row r="180" spans="1:4" s="43" customFormat="1" ht="12.75" hidden="1" customHeight="1">
      <c r="A180" s="98"/>
      <c r="B180" s="47" t="s">
        <v>343</v>
      </c>
      <c r="C180" s="57" t="s">
        <v>711</v>
      </c>
      <c r="D180" s="45"/>
    </row>
    <row r="181" spans="1:4" s="43" customFormat="1" ht="12.75" hidden="1" customHeight="1">
      <c r="A181" s="98"/>
      <c r="B181" s="47" t="s">
        <v>343</v>
      </c>
      <c r="C181" s="57" t="s">
        <v>603</v>
      </c>
      <c r="D181" s="45"/>
    </row>
    <row r="182" spans="1:4" s="43" customFormat="1" ht="12.75" hidden="1" customHeight="1">
      <c r="A182" s="98"/>
      <c r="B182" s="47" t="s">
        <v>400</v>
      </c>
      <c r="C182" s="57" t="s">
        <v>712</v>
      </c>
      <c r="D182" s="45"/>
    </row>
    <row r="183" spans="1:4" s="43" customFormat="1" ht="12.75" hidden="1" customHeight="1">
      <c r="A183" s="98"/>
      <c r="B183" s="47" t="s">
        <v>400</v>
      </c>
      <c r="C183" s="57" t="s">
        <v>713</v>
      </c>
      <c r="D183" s="45"/>
    </row>
    <row r="184" spans="1:4" s="43" customFormat="1" ht="12.75" hidden="1" customHeight="1">
      <c r="A184" s="98"/>
      <c r="B184" s="47" t="s">
        <v>400</v>
      </c>
      <c r="C184" s="57" t="s">
        <v>288</v>
      </c>
      <c r="D184" s="45"/>
    </row>
    <row r="185" spans="1:4" s="43" customFormat="1" ht="12.75" hidden="1" customHeight="1">
      <c r="A185" s="98"/>
      <c r="B185" s="47" t="s">
        <v>400</v>
      </c>
      <c r="C185" s="57" t="s">
        <v>714</v>
      </c>
      <c r="D185" s="45"/>
    </row>
    <row r="186" spans="1:4" s="43" customFormat="1" ht="12.75" hidden="1" customHeight="1">
      <c r="A186" s="98"/>
      <c r="B186" s="47" t="s">
        <v>400</v>
      </c>
      <c r="C186" s="57" t="s">
        <v>289</v>
      </c>
      <c r="D186" s="45"/>
    </row>
    <row r="187" spans="1:4" s="43" customFormat="1" ht="12.75" hidden="1" customHeight="1">
      <c r="A187" s="98"/>
      <c r="B187" s="47" t="s">
        <v>400</v>
      </c>
      <c r="C187" s="57" t="s">
        <v>290</v>
      </c>
      <c r="D187" s="45"/>
    </row>
    <row r="188" spans="1:4" s="43" customFormat="1" ht="12.75" hidden="1" customHeight="1">
      <c r="A188" s="98"/>
      <c r="B188" s="47" t="s">
        <v>400</v>
      </c>
      <c r="C188" s="57" t="s">
        <v>291</v>
      </c>
      <c r="D188" s="45"/>
    </row>
    <row r="189" spans="1:4" s="43" customFormat="1" ht="12.75" hidden="1" customHeight="1">
      <c r="A189" s="98"/>
      <c r="B189" s="47" t="s">
        <v>400</v>
      </c>
      <c r="C189" s="57" t="s">
        <v>292</v>
      </c>
      <c r="D189" s="45"/>
    </row>
    <row r="190" spans="1:4" s="43" customFormat="1" ht="12.75" hidden="1" customHeight="1">
      <c r="A190" s="98"/>
      <c r="B190" s="47" t="s">
        <v>400</v>
      </c>
      <c r="C190" s="57" t="s">
        <v>293</v>
      </c>
      <c r="D190" s="45"/>
    </row>
    <row r="191" spans="1:4" s="43" customFormat="1" ht="12.75" hidden="1" customHeight="1">
      <c r="A191" s="98"/>
      <c r="B191" s="47" t="s">
        <v>400</v>
      </c>
      <c r="C191" s="57" t="s">
        <v>737</v>
      </c>
      <c r="D191" s="45"/>
    </row>
    <row r="192" spans="1:4" s="43" customFormat="1" ht="12.75" hidden="1" customHeight="1">
      <c r="A192" s="98"/>
      <c r="B192" s="47" t="s">
        <v>400</v>
      </c>
      <c r="C192" s="57" t="s">
        <v>738</v>
      </c>
      <c r="D192" s="45"/>
    </row>
    <row r="193" spans="1:4" s="43" customFormat="1" ht="12.75" hidden="1" customHeight="1">
      <c r="A193" s="98"/>
      <c r="B193" s="47" t="s">
        <v>400</v>
      </c>
      <c r="C193" s="57" t="s">
        <v>739</v>
      </c>
      <c r="D193" s="45"/>
    </row>
    <row r="194" spans="1:4" s="43" customFormat="1" ht="12.75" hidden="1" customHeight="1">
      <c r="A194" s="98"/>
      <c r="B194" s="47" t="s">
        <v>401</v>
      </c>
      <c r="C194" s="57" t="s">
        <v>715</v>
      </c>
      <c r="D194" s="45"/>
    </row>
    <row r="195" spans="1:4" s="43" customFormat="1" ht="12.75" hidden="1" customHeight="1">
      <c r="A195" s="98"/>
      <c r="B195" s="47" t="s">
        <v>401</v>
      </c>
      <c r="C195" s="57" t="s">
        <v>716</v>
      </c>
      <c r="D195" s="45"/>
    </row>
    <row r="196" spans="1:4" s="43" customFormat="1" ht="12.75" hidden="1" customHeight="1">
      <c r="A196" s="98"/>
      <c r="B196" s="47" t="s">
        <v>401</v>
      </c>
      <c r="C196" s="57" t="s">
        <v>717</v>
      </c>
      <c r="D196" s="45"/>
    </row>
    <row r="197" spans="1:4" s="43" customFormat="1" ht="12.75" hidden="1" customHeight="1">
      <c r="A197" s="98"/>
      <c r="B197" s="47" t="s">
        <v>401</v>
      </c>
      <c r="C197" s="57" t="s">
        <v>718</v>
      </c>
      <c r="D197" s="45"/>
    </row>
    <row r="198" spans="1:4" s="43" customFormat="1" ht="12.75" hidden="1" customHeight="1">
      <c r="A198" s="98"/>
      <c r="B198" s="47" t="s">
        <v>401</v>
      </c>
      <c r="C198" s="57" t="s">
        <v>719</v>
      </c>
      <c r="D198" s="45"/>
    </row>
    <row r="199" spans="1:4" s="43" customFormat="1" ht="12.75" hidden="1" customHeight="1">
      <c r="A199" s="98"/>
      <c r="B199" s="47" t="s">
        <v>401</v>
      </c>
      <c r="C199" s="57" t="s">
        <v>969</v>
      </c>
      <c r="D199" s="45"/>
    </row>
    <row r="200" spans="1:4" s="43" customFormat="1" ht="12.75" hidden="1" customHeight="1">
      <c r="A200" s="98"/>
      <c r="B200" s="47" t="s">
        <v>401</v>
      </c>
      <c r="C200" s="57" t="s">
        <v>970</v>
      </c>
      <c r="D200" s="45"/>
    </row>
    <row r="201" spans="1:4" s="43" customFormat="1" ht="12.75" hidden="1" customHeight="1">
      <c r="A201" s="98"/>
      <c r="B201" s="47" t="s">
        <v>402</v>
      </c>
      <c r="C201" s="57" t="s">
        <v>720</v>
      </c>
      <c r="D201" s="45"/>
    </row>
    <row r="202" spans="1:4" s="43" customFormat="1" ht="12.75" hidden="1" customHeight="1">
      <c r="A202" s="98"/>
      <c r="B202" s="47" t="s">
        <v>402</v>
      </c>
      <c r="C202" s="57" t="s">
        <v>721</v>
      </c>
      <c r="D202" s="45"/>
    </row>
    <row r="203" spans="1:4" s="43" customFormat="1" ht="12.75" hidden="1" customHeight="1">
      <c r="A203" s="98"/>
      <c r="B203" s="47" t="s">
        <v>402</v>
      </c>
      <c r="C203" s="57" t="s">
        <v>722</v>
      </c>
      <c r="D203" s="45"/>
    </row>
    <row r="204" spans="1:4" s="43" customFormat="1" ht="12.75" hidden="1" customHeight="1">
      <c r="A204" s="98"/>
      <c r="B204" s="47" t="s">
        <v>402</v>
      </c>
      <c r="C204" s="57" t="s">
        <v>723</v>
      </c>
      <c r="D204" s="45"/>
    </row>
    <row r="205" spans="1:4" s="43" customFormat="1" ht="12.75" hidden="1" customHeight="1">
      <c r="A205" s="98"/>
      <c r="B205" s="47" t="s">
        <v>402</v>
      </c>
      <c r="C205" s="57" t="s">
        <v>294</v>
      </c>
      <c r="D205" s="45"/>
    </row>
    <row r="206" spans="1:4" s="43" customFormat="1" ht="12.75" hidden="1" customHeight="1">
      <c r="A206" s="98"/>
      <c r="B206" s="47" t="s">
        <v>402</v>
      </c>
      <c r="C206" s="57" t="s">
        <v>295</v>
      </c>
      <c r="D206" s="45"/>
    </row>
    <row r="207" spans="1:4" s="43" customFormat="1" ht="12.75" hidden="1" customHeight="1">
      <c r="A207" s="98"/>
      <c r="B207" s="47" t="s">
        <v>403</v>
      </c>
      <c r="C207" s="57" t="s">
        <v>724</v>
      </c>
      <c r="D207" s="45"/>
    </row>
    <row r="208" spans="1:4" s="43" customFormat="1" ht="12.75" hidden="1" customHeight="1">
      <c r="A208" s="98"/>
      <c r="B208" s="47" t="s">
        <v>403</v>
      </c>
      <c r="C208" s="57" t="s">
        <v>725</v>
      </c>
      <c r="D208" s="45"/>
    </row>
    <row r="209" spans="1:4" s="43" customFormat="1" ht="12.75" hidden="1" customHeight="1">
      <c r="A209" s="98"/>
      <c r="B209" s="47" t="s">
        <v>403</v>
      </c>
      <c r="C209" s="57" t="s">
        <v>296</v>
      </c>
      <c r="D209" s="45"/>
    </row>
    <row r="210" spans="1:4" s="43" customFormat="1" ht="12.75" hidden="1" customHeight="1">
      <c r="A210" s="98"/>
      <c r="B210" s="47" t="s">
        <v>403</v>
      </c>
      <c r="C210" s="51" t="s">
        <v>297</v>
      </c>
      <c r="D210" s="45"/>
    </row>
    <row r="211" spans="1:4" s="43" customFormat="1" ht="12.75" hidden="1" customHeight="1">
      <c r="A211" s="98"/>
      <c r="B211" s="47" t="s">
        <v>404</v>
      </c>
      <c r="C211" s="57" t="s">
        <v>726</v>
      </c>
      <c r="D211" s="45"/>
    </row>
    <row r="212" spans="1:4" s="43" customFormat="1" ht="12.75" hidden="1" customHeight="1">
      <c r="A212" s="98"/>
      <c r="B212" s="47" t="s">
        <v>404</v>
      </c>
      <c r="C212" s="57" t="s">
        <v>298</v>
      </c>
      <c r="D212" s="45"/>
    </row>
    <row r="213" spans="1:4" s="43" customFormat="1" ht="12.75" hidden="1" customHeight="1">
      <c r="A213" s="98"/>
      <c r="B213" s="47" t="s">
        <v>404</v>
      </c>
      <c r="C213" s="57" t="s">
        <v>171</v>
      </c>
      <c r="D213" s="45"/>
    </row>
    <row r="214" spans="1:4" s="43" customFormat="1" ht="12.75" hidden="1" customHeight="1">
      <c r="A214" s="98"/>
      <c r="B214" s="47" t="s">
        <v>404</v>
      </c>
      <c r="C214" s="57" t="s">
        <v>727</v>
      </c>
      <c r="D214" s="45"/>
    </row>
    <row r="215" spans="1:4" s="43" customFormat="1" ht="12.75" hidden="1" customHeight="1">
      <c r="A215" s="98"/>
      <c r="B215" s="47" t="s">
        <v>404</v>
      </c>
      <c r="C215" s="57" t="s">
        <v>130</v>
      </c>
      <c r="D215" s="45"/>
    </row>
    <row r="216" spans="1:4" s="43" customFormat="1" ht="12.75" hidden="1" customHeight="1">
      <c r="A216" s="98"/>
      <c r="B216" s="47" t="s">
        <v>404</v>
      </c>
      <c r="C216" s="57" t="s">
        <v>131</v>
      </c>
      <c r="D216" s="45"/>
    </row>
    <row r="217" spans="1:4" s="43" customFormat="1" ht="12.75" hidden="1" customHeight="1">
      <c r="A217" s="98"/>
      <c r="B217" s="47" t="s">
        <v>404</v>
      </c>
      <c r="C217" s="57" t="s">
        <v>913</v>
      </c>
      <c r="D217" s="45"/>
    </row>
    <row r="218" spans="1:4" s="43" customFormat="1" ht="12.75" hidden="1" customHeight="1">
      <c r="A218" s="98"/>
      <c r="B218" s="47" t="s">
        <v>404</v>
      </c>
      <c r="C218" s="57" t="s">
        <v>914</v>
      </c>
      <c r="D218" s="45"/>
    </row>
    <row r="219" spans="1:4" s="43" customFormat="1" ht="12.75" hidden="1" customHeight="1">
      <c r="A219" s="98"/>
      <c r="B219" s="47" t="s">
        <v>404</v>
      </c>
      <c r="C219" s="57" t="s">
        <v>915</v>
      </c>
      <c r="D219" s="45"/>
    </row>
    <row r="220" spans="1:4" s="43" customFormat="1" ht="12.75" hidden="1" customHeight="1">
      <c r="A220" s="98"/>
      <c r="B220" s="47" t="s">
        <v>404</v>
      </c>
      <c r="C220" s="57" t="s">
        <v>971</v>
      </c>
      <c r="D220" s="45"/>
    </row>
    <row r="221" spans="1:4" s="43" customFormat="1" ht="12.75" hidden="1" customHeight="1">
      <c r="A221" s="98"/>
      <c r="B221" s="47" t="s">
        <v>405</v>
      </c>
      <c r="C221" s="57" t="s">
        <v>728</v>
      </c>
      <c r="D221" s="45"/>
    </row>
    <row r="222" spans="1:4" s="43" customFormat="1" ht="12.75" hidden="1" customHeight="1">
      <c r="A222" s="98"/>
      <c r="B222" s="47" t="s">
        <v>405</v>
      </c>
      <c r="C222" s="57" t="s">
        <v>299</v>
      </c>
      <c r="D222" s="45"/>
    </row>
    <row r="223" spans="1:4" s="43" customFormat="1" ht="12.75" hidden="1" customHeight="1">
      <c r="A223" s="98"/>
      <c r="B223" s="47" t="s">
        <v>316</v>
      </c>
      <c r="C223" s="57" t="s">
        <v>729</v>
      </c>
      <c r="D223" s="45"/>
    </row>
    <row r="224" spans="1:4" s="43" customFormat="1" ht="12.75" hidden="1" customHeight="1">
      <c r="A224" s="98"/>
      <c r="B224" s="47" t="s">
        <v>405</v>
      </c>
      <c r="C224" s="57" t="s">
        <v>534</v>
      </c>
      <c r="D224" s="45"/>
    </row>
    <row r="225" spans="1:4" s="43" customFormat="1" ht="12.75" hidden="1" customHeight="1">
      <c r="A225" s="98"/>
      <c r="B225" s="47" t="s">
        <v>405</v>
      </c>
      <c r="C225" s="57" t="s">
        <v>372</v>
      </c>
      <c r="D225" s="45"/>
    </row>
    <row r="226" spans="1:4" s="43" customFormat="1" ht="12.75" hidden="1" customHeight="1">
      <c r="A226" s="98"/>
      <c r="B226" s="47" t="s">
        <v>405</v>
      </c>
      <c r="C226" s="57" t="s">
        <v>535</v>
      </c>
      <c r="D226" s="45"/>
    </row>
    <row r="227" spans="1:4" s="43" customFormat="1" ht="12.75" hidden="1" customHeight="1">
      <c r="A227" s="98"/>
      <c r="B227" s="47" t="s">
        <v>316</v>
      </c>
      <c r="C227" s="57" t="s">
        <v>536</v>
      </c>
      <c r="D227" s="45"/>
    </row>
    <row r="228" spans="1:4" s="43" customFormat="1" ht="12.75" hidden="1" customHeight="1">
      <c r="A228" s="98"/>
      <c r="B228" s="47" t="s">
        <v>405</v>
      </c>
      <c r="C228" s="57" t="s">
        <v>537</v>
      </c>
      <c r="D228" s="45"/>
    </row>
    <row r="229" spans="1:4" s="43" customFormat="1" ht="12.75" hidden="1" customHeight="1">
      <c r="A229" s="98"/>
      <c r="B229" s="47" t="s">
        <v>405</v>
      </c>
      <c r="C229" s="57" t="s">
        <v>300</v>
      </c>
      <c r="D229" s="45"/>
    </row>
    <row r="230" spans="1:4" s="43" customFormat="1" ht="12.75" hidden="1" customHeight="1">
      <c r="A230" s="98"/>
      <c r="B230" s="47" t="s">
        <v>316</v>
      </c>
      <c r="C230" s="57" t="s">
        <v>317</v>
      </c>
      <c r="D230" s="45"/>
    </row>
    <row r="231" spans="1:4" s="43" customFormat="1" ht="12.75" hidden="1" customHeight="1">
      <c r="A231" s="98"/>
      <c r="B231" s="47" t="s">
        <v>316</v>
      </c>
      <c r="C231" s="57" t="s">
        <v>740</v>
      </c>
      <c r="D231" s="45"/>
    </row>
    <row r="232" spans="1:4" s="43" customFormat="1" ht="12.75" hidden="1" customHeight="1">
      <c r="A232" s="98"/>
      <c r="B232" s="99" t="s">
        <v>405</v>
      </c>
      <c r="C232" s="57" t="s">
        <v>916</v>
      </c>
      <c r="D232" s="45"/>
    </row>
    <row r="233" spans="1:4" s="43" customFormat="1" ht="12.75" hidden="1" customHeight="1">
      <c r="A233" s="98"/>
      <c r="B233" s="99" t="s">
        <v>405</v>
      </c>
      <c r="C233" s="57" t="s">
        <v>917</v>
      </c>
      <c r="D233" s="45"/>
    </row>
    <row r="234" spans="1:4" s="43" customFormat="1" ht="12.75" hidden="1" customHeight="1">
      <c r="A234" s="98"/>
      <c r="B234" s="99" t="s">
        <v>316</v>
      </c>
      <c r="C234" s="57" t="s">
        <v>975</v>
      </c>
      <c r="D234" s="45"/>
    </row>
    <row r="235" spans="1:4" s="43" customFormat="1" ht="12.75" hidden="1" customHeight="1">
      <c r="A235" s="98"/>
      <c r="B235" s="99" t="s">
        <v>316</v>
      </c>
      <c r="C235" s="57" t="s">
        <v>1724</v>
      </c>
      <c r="D235" s="45"/>
    </row>
    <row r="236" spans="1:4" s="43" customFormat="1" ht="12.75" hidden="1" customHeight="1">
      <c r="A236" s="100"/>
      <c r="B236" s="99" t="s">
        <v>406</v>
      </c>
      <c r="C236" s="57" t="s">
        <v>538</v>
      </c>
      <c r="D236" s="45"/>
    </row>
    <row r="237" spans="1:4" s="43" customFormat="1" ht="12.75" hidden="1" customHeight="1">
      <c r="A237" s="98"/>
      <c r="B237" s="47" t="s">
        <v>406</v>
      </c>
      <c r="C237" s="57" t="s">
        <v>539</v>
      </c>
      <c r="D237" s="45"/>
    </row>
    <row r="238" spans="1:4" s="43" customFormat="1" ht="12.75" hidden="1" customHeight="1">
      <c r="A238" s="98"/>
      <c r="B238" s="47" t="s">
        <v>406</v>
      </c>
      <c r="C238" s="57" t="s">
        <v>301</v>
      </c>
      <c r="D238" s="45"/>
    </row>
    <row r="239" spans="1:4" s="43" customFormat="1" ht="12.75" hidden="1" customHeight="1">
      <c r="A239" s="98"/>
      <c r="B239" s="47" t="s">
        <v>406</v>
      </c>
      <c r="C239" s="57" t="s">
        <v>540</v>
      </c>
      <c r="D239" s="45"/>
    </row>
    <row r="240" spans="1:4" s="43" customFormat="1" ht="12.75" hidden="1" customHeight="1">
      <c r="A240" s="98"/>
      <c r="B240" s="47" t="s">
        <v>406</v>
      </c>
      <c r="C240" s="57" t="s">
        <v>541</v>
      </c>
      <c r="D240" s="45"/>
    </row>
    <row r="241" spans="1:4" s="43" customFormat="1" ht="12.75" hidden="1" customHeight="1">
      <c r="A241" s="98"/>
      <c r="B241" s="47" t="s">
        <v>406</v>
      </c>
      <c r="C241" s="57" t="s">
        <v>542</v>
      </c>
      <c r="D241" s="45"/>
    </row>
    <row r="242" spans="1:4" s="43" customFormat="1" ht="12.75" hidden="1" customHeight="1">
      <c r="A242" s="98"/>
      <c r="B242" s="47" t="s">
        <v>406</v>
      </c>
      <c r="C242" s="57" t="s">
        <v>543</v>
      </c>
      <c r="D242" s="45"/>
    </row>
    <row r="243" spans="1:4" s="43" customFormat="1" ht="12.75" hidden="1" customHeight="1">
      <c r="A243" s="98"/>
      <c r="B243" s="47" t="s">
        <v>406</v>
      </c>
      <c r="C243" s="57" t="s">
        <v>544</v>
      </c>
      <c r="D243" s="45"/>
    </row>
    <row r="244" spans="1:4" s="43" customFormat="1" ht="12.75" hidden="1" customHeight="1">
      <c r="A244" s="98"/>
      <c r="B244" s="47" t="s">
        <v>406</v>
      </c>
      <c r="C244" s="57" t="s">
        <v>741</v>
      </c>
      <c r="D244" s="45"/>
    </row>
    <row r="245" spans="1:4" s="43" customFormat="1" ht="12.75" hidden="1" customHeight="1">
      <c r="A245" s="98"/>
      <c r="B245" s="101" t="s">
        <v>406</v>
      </c>
      <c r="C245" s="57" t="s">
        <v>918</v>
      </c>
      <c r="D245" s="45"/>
    </row>
    <row r="246" spans="1:4" s="43" customFormat="1" ht="12.75" hidden="1" customHeight="1">
      <c r="A246" s="98"/>
      <c r="B246" s="47" t="s">
        <v>407</v>
      </c>
      <c r="C246" s="57" t="s">
        <v>545</v>
      </c>
      <c r="D246" s="45"/>
    </row>
    <row r="247" spans="1:4" s="43" customFormat="1" ht="12.75" hidden="1" customHeight="1">
      <c r="A247" s="98"/>
      <c r="B247" s="47" t="s">
        <v>407</v>
      </c>
      <c r="C247" s="57" t="s">
        <v>546</v>
      </c>
      <c r="D247" s="45"/>
    </row>
    <row r="248" spans="1:4" s="43" customFormat="1" ht="12.75" hidden="1" customHeight="1">
      <c r="A248" s="98"/>
      <c r="B248" s="47" t="s">
        <v>407</v>
      </c>
      <c r="C248" s="57" t="s">
        <v>547</v>
      </c>
      <c r="D248" s="45"/>
    </row>
    <row r="249" spans="1:4" s="43" customFormat="1" ht="12.75" hidden="1" customHeight="1">
      <c r="A249" s="98"/>
      <c r="B249" s="47" t="s">
        <v>407</v>
      </c>
      <c r="C249" s="57" t="s">
        <v>548</v>
      </c>
      <c r="D249" s="45"/>
    </row>
    <row r="250" spans="1:4" s="43" customFormat="1" ht="12.75" hidden="1" customHeight="1">
      <c r="A250" s="98"/>
      <c r="B250" s="47" t="s">
        <v>407</v>
      </c>
      <c r="C250" s="57" t="s">
        <v>549</v>
      </c>
      <c r="D250" s="45"/>
    </row>
    <row r="251" spans="1:4" s="43" customFormat="1" ht="12.75" hidden="1" customHeight="1">
      <c r="A251" s="98"/>
      <c r="B251" s="47" t="s">
        <v>407</v>
      </c>
      <c r="C251" s="57" t="s">
        <v>550</v>
      </c>
      <c r="D251" s="45"/>
    </row>
    <row r="252" spans="1:4" s="43" customFormat="1" ht="12.75" hidden="1" customHeight="1">
      <c r="A252" s="98"/>
      <c r="B252" s="47" t="s">
        <v>407</v>
      </c>
      <c r="C252" s="57" t="s">
        <v>551</v>
      </c>
      <c r="D252" s="45"/>
    </row>
    <row r="253" spans="1:4" s="43" customFormat="1" ht="12.75" hidden="1" customHeight="1">
      <c r="A253" s="98"/>
      <c r="B253" s="47" t="s">
        <v>407</v>
      </c>
      <c r="C253" s="57" t="s">
        <v>552</v>
      </c>
      <c r="D253" s="45"/>
    </row>
    <row r="254" spans="1:4" s="43" customFormat="1" ht="12.75" hidden="1" customHeight="1">
      <c r="A254" s="98"/>
      <c r="B254" s="47" t="s">
        <v>407</v>
      </c>
      <c r="C254" s="57" t="s">
        <v>553</v>
      </c>
      <c r="D254" s="45"/>
    </row>
    <row r="255" spans="1:4" s="43" customFormat="1" ht="12.75" hidden="1" customHeight="1">
      <c r="A255" s="98"/>
      <c r="B255" s="47" t="s">
        <v>407</v>
      </c>
      <c r="C255" s="57" t="s">
        <v>554</v>
      </c>
      <c r="D255" s="45"/>
    </row>
    <row r="256" spans="1:4" s="43" customFormat="1" ht="12.75" hidden="1" customHeight="1">
      <c r="A256" s="98"/>
      <c r="B256" s="47" t="s">
        <v>407</v>
      </c>
      <c r="C256" s="57" t="s">
        <v>139</v>
      </c>
      <c r="D256" s="45"/>
    </row>
    <row r="257" spans="1:4" s="43" customFormat="1" ht="12.75" hidden="1" customHeight="1">
      <c r="A257" s="98"/>
      <c r="B257" s="47" t="s">
        <v>407</v>
      </c>
      <c r="C257" s="57" t="s">
        <v>140</v>
      </c>
      <c r="D257" s="45"/>
    </row>
    <row r="258" spans="1:4" s="43" customFormat="1" ht="12.75" hidden="1" customHeight="1">
      <c r="A258" s="98"/>
      <c r="B258" s="47" t="s">
        <v>407</v>
      </c>
      <c r="C258" s="57" t="s">
        <v>141</v>
      </c>
      <c r="D258" s="45"/>
    </row>
    <row r="259" spans="1:4" s="43" customFormat="1" ht="12.75" hidden="1" customHeight="1">
      <c r="A259" s="98"/>
      <c r="B259" s="47" t="s">
        <v>407</v>
      </c>
      <c r="C259" s="57" t="s">
        <v>142</v>
      </c>
      <c r="D259" s="45"/>
    </row>
    <row r="260" spans="1:4" s="43" customFormat="1" ht="12.75" hidden="1" customHeight="1">
      <c r="A260" s="98"/>
      <c r="B260" s="47" t="s">
        <v>407</v>
      </c>
      <c r="C260" s="57" t="s">
        <v>143</v>
      </c>
      <c r="D260" s="45"/>
    </row>
    <row r="261" spans="1:4" s="43" customFormat="1" ht="12.75" hidden="1" customHeight="1">
      <c r="A261" s="98"/>
      <c r="B261" s="47" t="s">
        <v>407</v>
      </c>
      <c r="C261" s="57" t="s">
        <v>144</v>
      </c>
      <c r="D261" s="45"/>
    </row>
    <row r="262" spans="1:4" s="43" customFormat="1" ht="12.75" hidden="1" customHeight="1">
      <c r="A262" s="98"/>
      <c r="B262" s="47" t="s">
        <v>407</v>
      </c>
      <c r="C262" s="57" t="s">
        <v>145</v>
      </c>
      <c r="D262" s="45"/>
    </row>
    <row r="263" spans="1:4" s="43" customFormat="1" ht="12.75" hidden="1" customHeight="1">
      <c r="A263" s="98"/>
      <c r="B263" s="47" t="s">
        <v>407</v>
      </c>
      <c r="C263" s="57" t="s">
        <v>146</v>
      </c>
      <c r="D263" s="45"/>
    </row>
    <row r="264" spans="1:4" s="43" customFormat="1" ht="12.75" hidden="1" customHeight="1">
      <c r="A264" s="98"/>
      <c r="B264" s="47" t="s">
        <v>407</v>
      </c>
      <c r="C264" s="57" t="s">
        <v>147</v>
      </c>
      <c r="D264" s="45"/>
    </row>
    <row r="265" spans="1:4" s="43" customFormat="1" ht="12.75" hidden="1" customHeight="1">
      <c r="A265" s="98"/>
      <c r="B265" s="47" t="s">
        <v>407</v>
      </c>
      <c r="C265" s="57" t="s">
        <v>302</v>
      </c>
      <c r="D265" s="45"/>
    </row>
    <row r="266" spans="1:4" s="43" customFormat="1" ht="12.75" hidden="1" customHeight="1">
      <c r="A266" s="98"/>
      <c r="B266" s="47" t="s">
        <v>407</v>
      </c>
      <c r="C266" s="57" t="s">
        <v>148</v>
      </c>
      <c r="D266" s="45"/>
    </row>
    <row r="267" spans="1:4" s="43" customFormat="1" ht="12.75" hidden="1" customHeight="1">
      <c r="A267" s="98"/>
      <c r="B267" s="47" t="s">
        <v>407</v>
      </c>
      <c r="C267" s="57" t="s">
        <v>742</v>
      </c>
      <c r="D267" s="45"/>
    </row>
    <row r="268" spans="1:4" s="43" customFormat="1" ht="12.75" hidden="1" customHeight="1">
      <c r="A268" s="98"/>
      <c r="B268" s="47" t="s">
        <v>407</v>
      </c>
      <c r="C268" s="57" t="s">
        <v>919</v>
      </c>
      <c r="D268" s="45"/>
    </row>
    <row r="269" spans="1:4" s="43" customFormat="1" ht="12.75" hidden="1" customHeight="1">
      <c r="A269" s="98"/>
      <c r="B269" s="47" t="s">
        <v>407</v>
      </c>
      <c r="C269" s="57" t="s">
        <v>920</v>
      </c>
      <c r="D269" s="45"/>
    </row>
    <row r="270" spans="1:4" s="43" customFormat="1" ht="12.75" hidden="1" customHeight="1">
      <c r="A270" s="98"/>
      <c r="B270" s="47" t="s">
        <v>408</v>
      </c>
      <c r="C270" s="57" t="s">
        <v>555</v>
      </c>
      <c r="D270" s="45"/>
    </row>
    <row r="271" spans="1:4" s="43" customFormat="1" ht="12.75" hidden="1" customHeight="1">
      <c r="A271" s="98"/>
      <c r="B271" s="47" t="s">
        <v>408</v>
      </c>
      <c r="C271" s="57" t="s">
        <v>556</v>
      </c>
      <c r="D271" s="45"/>
    </row>
    <row r="272" spans="1:4" s="43" customFormat="1" ht="12.75" hidden="1" customHeight="1">
      <c r="A272" s="98"/>
      <c r="B272" s="47" t="s">
        <v>408</v>
      </c>
      <c r="C272" s="57" t="s">
        <v>303</v>
      </c>
      <c r="D272" s="45"/>
    </row>
    <row r="273" spans="1:4" s="43" customFormat="1" ht="12.75" hidden="1" customHeight="1">
      <c r="A273" s="98"/>
      <c r="B273" s="47" t="s">
        <v>408</v>
      </c>
      <c r="C273" s="57" t="s">
        <v>304</v>
      </c>
      <c r="D273" s="45"/>
    </row>
    <row r="274" spans="1:4" s="43" customFormat="1" ht="12.75" hidden="1" customHeight="1">
      <c r="A274" s="98"/>
      <c r="B274" s="47" t="s">
        <v>408</v>
      </c>
      <c r="C274" s="57" t="s">
        <v>90</v>
      </c>
      <c r="D274" s="45"/>
    </row>
    <row r="275" spans="1:4" s="43" customFormat="1" ht="12.75" hidden="1" customHeight="1">
      <c r="A275" s="98"/>
      <c r="B275" s="47" t="s">
        <v>408</v>
      </c>
      <c r="C275" s="57" t="s">
        <v>318</v>
      </c>
      <c r="D275" s="45"/>
    </row>
    <row r="276" spans="1:4" s="43" customFormat="1" ht="12.75" hidden="1" customHeight="1">
      <c r="A276" s="98"/>
      <c r="B276" s="47" t="s">
        <v>409</v>
      </c>
      <c r="C276" s="57" t="s">
        <v>557</v>
      </c>
      <c r="D276" s="45"/>
    </row>
    <row r="277" spans="1:4" s="43" customFormat="1" ht="12.75" hidden="1" customHeight="1">
      <c r="A277" s="98"/>
      <c r="B277" s="47" t="s">
        <v>409</v>
      </c>
      <c r="C277" s="57" t="s">
        <v>305</v>
      </c>
      <c r="D277" s="45"/>
    </row>
    <row r="278" spans="1:4" s="43" customFormat="1" ht="12.75" hidden="1" customHeight="1">
      <c r="A278" s="98"/>
      <c r="B278" s="47" t="s">
        <v>409</v>
      </c>
      <c r="C278" s="57" t="s">
        <v>306</v>
      </c>
      <c r="D278" s="45"/>
    </row>
    <row r="279" spans="1:4" s="43" customFormat="1" ht="12.75" hidden="1" customHeight="1">
      <c r="A279" s="98"/>
      <c r="B279" s="47" t="s">
        <v>409</v>
      </c>
      <c r="C279" s="57" t="s">
        <v>684</v>
      </c>
      <c r="D279" s="45"/>
    </row>
    <row r="280" spans="1:4" s="43" customFormat="1" ht="12.75" hidden="1" customHeight="1">
      <c r="A280" s="98"/>
      <c r="B280" s="47" t="s">
        <v>409</v>
      </c>
      <c r="C280" s="57" t="s">
        <v>685</v>
      </c>
      <c r="D280" s="45"/>
    </row>
    <row r="281" spans="1:4" s="43" customFormat="1" ht="12.75" hidden="1" customHeight="1">
      <c r="A281" s="98"/>
      <c r="B281" s="47" t="s">
        <v>409</v>
      </c>
      <c r="C281" s="57" t="s">
        <v>91</v>
      </c>
      <c r="D281" s="45"/>
    </row>
    <row r="282" spans="1:4" s="43" customFormat="1" ht="12.75" hidden="1" customHeight="1">
      <c r="A282" s="98"/>
      <c r="B282" s="47" t="s">
        <v>409</v>
      </c>
      <c r="C282" s="57" t="s">
        <v>92</v>
      </c>
      <c r="D282" s="45"/>
    </row>
    <row r="283" spans="1:4" s="43" customFormat="1" ht="12.75" hidden="1" customHeight="1">
      <c r="A283" s="98"/>
      <c r="B283" s="47" t="s">
        <v>528</v>
      </c>
      <c r="C283" s="57" t="s">
        <v>686</v>
      </c>
      <c r="D283" s="45"/>
    </row>
    <row r="284" spans="1:4" s="43" customFormat="1" ht="12.75" hidden="1" customHeight="1">
      <c r="A284" s="98"/>
      <c r="B284" s="47" t="s">
        <v>528</v>
      </c>
      <c r="C284" s="57" t="s">
        <v>307</v>
      </c>
      <c r="D284" s="45"/>
    </row>
    <row r="285" spans="1:4" s="43" customFormat="1" ht="12.75" hidden="1" customHeight="1">
      <c r="A285" s="98"/>
      <c r="B285" s="47" t="s">
        <v>528</v>
      </c>
      <c r="C285" s="57" t="s">
        <v>308</v>
      </c>
      <c r="D285" s="45"/>
    </row>
    <row r="286" spans="1:4" s="43" customFormat="1" ht="12.75" hidden="1" customHeight="1">
      <c r="A286" s="98"/>
      <c r="B286" s="47" t="s">
        <v>528</v>
      </c>
      <c r="C286" s="57" t="s">
        <v>687</v>
      </c>
      <c r="D286" s="45"/>
    </row>
    <row r="287" spans="1:4" s="43" customFormat="1" ht="12.75" hidden="1" customHeight="1">
      <c r="A287" s="98"/>
      <c r="B287" s="47" t="s">
        <v>528</v>
      </c>
      <c r="C287" s="57" t="s">
        <v>688</v>
      </c>
      <c r="D287" s="45"/>
    </row>
    <row r="288" spans="1:4" s="43" customFormat="1" ht="12.75" hidden="1" customHeight="1">
      <c r="A288" s="98"/>
      <c r="B288" s="47" t="s">
        <v>528</v>
      </c>
      <c r="C288" s="57" t="s">
        <v>689</v>
      </c>
      <c r="D288" s="45"/>
    </row>
    <row r="289" spans="1:4" s="43" customFormat="1" ht="12.75" hidden="1" customHeight="1">
      <c r="A289" s="98"/>
      <c r="B289" s="47" t="s">
        <v>528</v>
      </c>
      <c r="C289" s="57" t="s">
        <v>690</v>
      </c>
      <c r="D289" s="45"/>
    </row>
    <row r="290" spans="1:4" s="43" customFormat="1" ht="12.75" hidden="1" customHeight="1">
      <c r="A290" s="98"/>
      <c r="B290" s="47" t="s">
        <v>528</v>
      </c>
      <c r="C290" s="57" t="s">
        <v>691</v>
      </c>
      <c r="D290" s="45"/>
    </row>
    <row r="291" spans="1:4" s="43" customFormat="1" ht="12.75" hidden="1" customHeight="1">
      <c r="A291" s="98"/>
      <c r="B291" s="47" t="s">
        <v>528</v>
      </c>
      <c r="C291" s="57" t="s">
        <v>692</v>
      </c>
      <c r="D291" s="45"/>
    </row>
    <row r="292" spans="1:4" s="43" customFormat="1" ht="12.75" hidden="1" customHeight="1">
      <c r="A292" s="98"/>
      <c r="B292" s="47" t="s">
        <v>341</v>
      </c>
      <c r="C292" s="57" t="s">
        <v>693</v>
      </c>
      <c r="D292" s="45"/>
    </row>
    <row r="293" spans="1:4" s="43" customFormat="1" ht="12.75" hidden="1" customHeight="1">
      <c r="A293" s="98"/>
      <c r="B293" s="47" t="s">
        <v>341</v>
      </c>
      <c r="C293" s="57" t="s">
        <v>694</v>
      </c>
      <c r="D293" s="45"/>
    </row>
    <row r="294" spans="1:4" s="43" customFormat="1" ht="12.75" hidden="1" customHeight="1">
      <c r="A294" s="98"/>
      <c r="B294" s="47" t="s">
        <v>341</v>
      </c>
      <c r="C294" s="57" t="s">
        <v>695</v>
      </c>
      <c r="D294" s="45"/>
    </row>
    <row r="295" spans="1:4" s="43" customFormat="1" ht="12.75" hidden="1" customHeight="1">
      <c r="A295" s="98"/>
      <c r="B295" s="47" t="s">
        <v>341</v>
      </c>
      <c r="C295" s="57" t="s">
        <v>309</v>
      </c>
      <c r="D295" s="45"/>
    </row>
    <row r="296" spans="1:4" s="43" customFormat="1" ht="12.75" hidden="1" customHeight="1">
      <c r="A296" s="98"/>
      <c r="B296" s="47" t="s">
        <v>341</v>
      </c>
      <c r="C296" s="57" t="s">
        <v>696</v>
      </c>
      <c r="D296" s="45"/>
    </row>
    <row r="297" spans="1:4" s="43" customFormat="1" ht="12.75" hidden="1" customHeight="1">
      <c r="A297" s="98"/>
      <c r="B297" s="47" t="s">
        <v>341</v>
      </c>
      <c r="C297" s="57" t="s">
        <v>310</v>
      </c>
      <c r="D297" s="45"/>
    </row>
    <row r="298" spans="1:4" s="43" customFormat="1" ht="12.75" hidden="1" customHeight="1">
      <c r="A298" s="98"/>
      <c r="B298" s="47" t="s">
        <v>341</v>
      </c>
      <c r="C298" s="57" t="s">
        <v>311</v>
      </c>
      <c r="D298" s="45"/>
    </row>
    <row r="299" spans="1:4" s="43" customFormat="1" ht="12.75" hidden="1" customHeight="1">
      <c r="A299" s="98"/>
      <c r="B299" s="47" t="s">
        <v>341</v>
      </c>
      <c r="C299" s="57" t="s">
        <v>697</v>
      </c>
      <c r="D299" s="45"/>
    </row>
    <row r="300" spans="1:4" s="43" customFormat="1" ht="12.75" hidden="1" customHeight="1">
      <c r="A300" s="98"/>
      <c r="B300" s="47" t="s">
        <v>341</v>
      </c>
      <c r="C300" s="57" t="s">
        <v>698</v>
      </c>
      <c r="D300" s="45"/>
    </row>
    <row r="301" spans="1:4" s="43" customFormat="1" ht="12.75" hidden="1" customHeight="1">
      <c r="A301" s="98"/>
      <c r="B301" s="47" t="s">
        <v>341</v>
      </c>
      <c r="C301" s="57" t="s">
        <v>699</v>
      </c>
      <c r="D301" s="45"/>
    </row>
    <row r="302" spans="1:4" s="43" customFormat="1" ht="12.75" hidden="1" customHeight="1">
      <c r="A302" s="98"/>
      <c r="B302" s="47" t="s">
        <v>341</v>
      </c>
      <c r="C302" s="57" t="s">
        <v>700</v>
      </c>
      <c r="D302" s="45"/>
    </row>
    <row r="303" spans="1:4" s="43" customFormat="1" ht="12.75" hidden="1" customHeight="1">
      <c r="A303" s="98"/>
      <c r="B303" s="47" t="s">
        <v>341</v>
      </c>
      <c r="C303" s="57" t="s">
        <v>242</v>
      </c>
      <c r="D303" s="45"/>
    </row>
    <row r="304" spans="1:4" s="43" customFormat="1" ht="12.75" hidden="1" customHeight="1">
      <c r="A304" s="98"/>
      <c r="B304" s="47" t="s">
        <v>341</v>
      </c>
      <c r="C304" s="57" t="s">
        <v>921</v>
      </c>
      <c r="D304" s="45"/>
    </row>
    <row r="305" spans="1:4" s="43" customFormat="1" ht="12.75" hidden="1" customHeight="1">
      <c r="A305" s="98"/>
      <c r="B305" s="47" t="s">
        <v>410</v>
      </c>
      <c r="C305" s="57" t="s">
        <v>243</v>
      </c>
      <c r="D305" s="45"/>
    </row>
    <row r="306" spans="1:4" s="43" customFormat="1" ht="12.75" hidden="1" customHeight="1">
      <c r="A306" s="98"/>
      <c r="B306" s="47" t="s">
        <v>410</v>
      </c>
      <c r="C306" s="57" t="s">
        <v>244</v>
      </c>
      <c r="D306" s="45"/>
    </row>
    <row r="307" spans="1:4" s="43" customFormat="1" ht="12.75" hidden="1" customHeight="1">
      <c r="A307" s="98"/>
      <c r="B307" s="47" t="s">
        <v>410</v>
      </c>
      <c r="C307" s="57" t="s">
        <v>245</v>
      </c>
      <c r="D307" s="45"/>
    </row>
    <row r="308" spans="1:4" s="43" customFormat="1" ht="12.75" hidden="1" customHeight="1">
      <c r="A308" s="98"/>
      <c r="B308" s="47" t="s">
        <v>410</v>
      </c>
      <c r="C308" s="57" t="s">
        <v>246</v>
      </c>
      <c r="D308" s="45"/>
    </row>
    <row r="309" spans="1:4" s="43" customFormat="1" ht="12.75" hidden="1" customHeight="1">
      <c r="A309" s="98"/>
      <c r="B309" s="47" t="s">
        <v>410</v>
      </c>
      <c r="C309" s="57" t="s">
        <v>247</v>
      </c>
      <c r="D309" s="45"/>
    </row>
    <row r="310" spans="1:4" s="43" customFormat="1" ht="12.75" hidden="1" customHeight="1">
      <c r="A310" s="98"/>
      <c r="B310" s="47" t="s">
        <v>410</v>
      </c>
      <c r="C310" s="56" t="s">
        <v>248</v>
      </c>
      <c r="D310" s="45"/>
    </row>
    <row r="311" spans="1:4" s="43" customFormat="1" ht="12.75" hidden="1" customHeight="1">
      <c r="A311" s="98"/>
      <c r="B311" s="47" t="s">
        <v>410</v>
      </c>
      <c r="C311" s="56" t="s">
        <v>249</v>
      </c>
      <c r="D311" s="45"/>
    </row>
    <row r="312" spans="1:4" s="43" customFormat="1" ht="12.75" hidden="1" customHeight="1">
      <c r="A312" s="98"/>
      <c r="B312" s="47" t="s">
        <v>410</v>
      </c>
      <c r="C312" s="56" t="s">
        <v>250</v>
      </c>
      <c r="D312" s="45"/>
    </row>
    <row r="313" spans="1:4" s="43" customFormat="1" ht="12.75" hidden="1" customHeight="1">
      <c r="A313" s="98"/>
      <c r="B313" s="47" t="s">
        <v>410</v>
      </c>
      <c r="C313" s="56" t="s">
        <v>251</v>
      </c>
      <c r="D313" s="45"/>
    </row>
    <row r="314" spans="1:4" s="43" customFormat="1" ht="12.75" hidden="1" customHeight="1">
      <c r="A314" s="98"/>
      <c r="B314" s="47" t="s">
        <v>410</v>
      </c>
      <c r="C314" s="56" t="s">
        <v>252</v>
      </c>
      <c r="D314" s="45"/>
    </row>
    <row r="315" spans="1:4" s="43" customFormat="1" ht="12.75" hidden="1" customHeight="1">
      <c r="A315" s="98"/>
      <c r="B315" s="47" t="s">
        <v>410</v>
      </c>
      <c r="C315" s="56" t="s">
        <v>253</v>
      </c>
      <c r="D315" s="45"/>
    </row>
    <row r="316" spans="1:4" s="43" customFormat="1" ht="12.75" hidden="1" customHeight="1">
      <c r="A316" s="98"/>
      <c r="B316" s="47" t="s">
        <v>410</v>
      </c>
      <c r="C316" s="56" t="s">
        <v>254</v>
      </c>
      <c r="D316" s="45"/>
    </row>
    <row r="317" spans="1:4" s="43" customFormat="1" ht="12.75" hidden="1" customHeight="1">
      <c r="A317" s="98"/>
      <c r="B317" s="47" t="s">
        <v>410</v>
      </c>
      <c r="C317" s="56" t="s">
        <v>255</v>
      </c>
      <c r="D317" s="45"/>
    </row>
    <row r="318" spans="1:4" s="43" customFormat="1" ht="12.75" hidden="1" customHeight="1">
      <c r="A318" s="98"/>
      <c r="B318" s="47" t="s">
        <v>410</v>
      </c>
      <c r="C318" s="56" t="s">
        <v>256</v>
      </c>
      <c r="D318" s="45"/>
    </row>
    <row r="319" spans="1:4" s="43" customFormat="1" ht="12.75" hidden="1" customHeight="1">
      <c r="A319" s="98"/>
      <c r="B319" s="47" t="s">
        <v>410</v>
      </c>
      <c r="C319" s="56" t="s">
        <v>257</v>
      </c>
      <c r="D319" s="45"/>
    </row>
    <row r="320" spans="1:4" s="43" customFormat="1" ht="12.75" hidden="1" customHeight="1">
      <c r="A320" s="98"/>
      <c r="B320" s="47" t="s">
        <v>410</v>
      </c>
      <c r="C320" s="56" t="s">
        <v>258</v>
      </c>
      <c r="D320" s="45"/>
    </row>
    <row r="321" spans="1:6" s="43" customFormat="1" ht="12.75" hidden="1" customHeight="1">
      <c r="A321" s="98"/>
      <c r="B321" s="47" t="s">
        <v>410</v>
      </c>
      <c r="C321" s="56" t="s">
        <v>259</v>
      </c>
      <c r="D321" s="45"/>
    </row>
    <row r="322" spans="1:6" s="43" customFormat="1" ht="12.75" hidden="1" customHeight="1">
      <c r="A322" s="98"/>
      <c r="B322" s="47" t="s">
        <v>411</v>
      </c>
      <c r="C322" s="57" t="s">
        <v>260</v>
      </c>
      <c r="D322" s="45"/>
    </row>
    <row r="323" spans="1:6" s="43" customFormat="1" ht="12.75" hidden="1" customHeight="1">
      <c r="A323" s="98"/>
      <c r="B323" s="47" t="s">
        <v>411</v>
      </c>
      <c r="C323" s="57" t="s">
        <v>152</v>
      </c>
      <c r="D323" s="45"/>
    </row>
    <row r="324" spans="1:6" s="43" customFormat="1" ht="12.75" hidden="1" customHeight="1">
      <c r="A324" s="98"/>
      <c r="B324" s="47" t="s">
        <v>411</v>
      </c>
      <c r="C324" s="57" t="s">
        <v>153</v>
      </c>
    </row>
    <row r="325" spans="1:6" s="43" customFormat="1" ht="12.75" hidden="1" customHeight="1">
      <c r="A325" s="98"/>
      <c r="B325" s="47" t="s">
        <v>411</v>
      </c>
      <c r="C325" s="57" t="s">
        <v>558</v>
      </c>
    </row>
    <row r="326" spans="1:6" s="43" customFormat="1" ht="12.75" hidden="1" customHeight="1">
      <c r="A326" s="98"/>
      <c r="B326" s="47" t="s">
        <v>411</v>
      </c>
      <c r="C326" s="57" t="s">
        <v>1735</v>
      </c>
    </row>
    <row r="327" spans="1:6" s="43" customFormat="1" ht="12.75" hidden="1" customHeight="1">
      <c r="A327" s="98"/>
      <c r="B327" s="47" t="s">
        <v>411</v>
      </c>
      <c r="C327" s="57" t="s">
        <v>1736</v>
      </c>
    </row>
    <row r="328" spans="1:6" s="43" customFormat="1" ht="12.75" hidden="1" customHeight="1">
      <c r="A328" s="98"/>
      <c r="B328" s="47" t="s">
        <v>412</v>
      </c>
      <c r="C328" s="57" t="s">
        <v>559</v>
      </c>
    </row>
    <row r="329" spans="1:6" s="43" customFormat="1" ht="12.75" hidden="1" customHeight="1">
      <c r="A329" s="98"/>
      <c r="B329" s="47" t="s">
        <v>412</v>
      </c>
      <c r="C329" s="57" t="s">
        <v>154</v>
      </c>
    </row>
    <row r="330" spans="1:6" s="43" customFormat="1" ht="12.75" hidden="1" customHeight="1">
      <c r="A330" s="98"/>
      <c r="B330" s="47" t="s">
        <v>342</v>
      </c>
      <c r="C330" s="57" t="s">
        <v>155</v>
      </c>
    </row>
    <row r="331" spans="1:6" ht="12.75" hidden="1" customHeight="1">
      <c r="A331" s="98"/>
      <c r="B331" s="47" t="s">
        <v>342</v>
      </c>
      <c r="C331" s="57" t="s">
        <v>156</v>
      </c>
      <c r="F331" s="43"/>
    </row>
    <row r="332" spans="1:6" ht="12.75" hidden="1" customHeight="1">
      <c r="A332" s="98"/>
      <c r="B332" s="47" t="s">
        <v>342</v>
      </c>
      <c r="C332" s="57" t="s">
        <v>157</v>
      </c>
      <c r="F332" s="43"/>
    </row>
    <row r="333" spans="1:6" ht="12.75" hidden="1" customHeight="1">
      <c r="A333" s="98"/>
      <c r="B333" s="47" t="s">
        <v>342</v>
      </c>
      <c r="C333" s="57" t="s">
        <v>158</v>
      </c>
      <c r="F333" s="43"/>
    </row>
    <row r="334" spans="1:6" ht="12.75" hidden="1" customHeight="1">
      <c r="A334" s="98"/>
      <c r="B334" s="47" t="s">
        <v>342</v>
      </c>
      <c r="C334" s="57" t="s">
        <v>159</v>
      </c>
      <c r="F334" s="43"/>
    </row>
    <row r="335" spans="1:6" ht="12.75" hidden="1" customHeight="1">
      <c r="A335" s="98"/>
      <c r="B335" s="47" t="s">
        <v>342</v>
      </c>
      <c r="C335" s="57" t="s">
        <v>160</v>
      </c>
      <c r="F335" s="43"/>
    </row>
    <row r="336" spans="1:6" hidden="1">
      <c r="A336" s="98"/>
      <c r="B336" s="47" t="s">
        <v>342</v>
      </c>
      <c r="C336" s="57" t="s">
        <v>161</v>
      </c>
      <c r="F336" s="43"/>
    </row>
    <row r="337" spans="1:6" hidden="1">
      <c r="A337" s="98"/>
      <c r="B337" s="47" t="s">
        <v>342</v>
      </c>
      <c r="C337" s="57" t="s">
        <v>162</v>
      </c>
      <c r="F337" s="43"/>
    </row>
    <row r="338" spans="1:6" hidden="1">
      <c r="A338" s="98"/>
      <c r="B338" s="47" t="s">
        <v>342</v>
      </c>
      <c r="C338" s="57" t="s">
        <v>163</v>
      </c>
      <c r="F338" s="43"/>
    </row>
    <row r="339" spans="1:6" hidden="1">
      <c r="A339" s="98"/>
      <c r="B339" s="47" t="s">
        <v>342</v>
      </c>
      <c r="C339" s="57" t="s">
        <v>164</v>
      </c>
      <c r="F339" s="43"/>
    </row>
    <row r="340" spans="1:6" hidden="1">
      <c r="A340" s="98"/>
      <c r="B340" s="47" t="s">
        <v>342</v>
      </c>
      <c r="C340" s="57" t="s">
        <v>165</v>
      </c>
      <c r="F340" s="43"/>
    </row>
    <row r="341" spans="1:6" hidden="1">
      <c r="A341" s="98"/>
      <c r="B341" s="47" t="s">
        <v>342</v>
      </c>
      <c r="C341" s="57" t="s">
        <v>166</v>
      </c>
      <c r="F341" s="43"/>
    </row>
    <row r="342" spans="1:6" hidden="1">
      <c r="A342" s="98"/>
      <c r="B342" s="47" t="s">
        <v>342</v>
      </c>
      <c r="C342" s="57" t="s">
        <v>167</v>
      </c>
      <c r="F342" s="43"/>
    </row>
    <row r="343" spans="1:6" hidden="1">
      <c r="A343" s="98"/>
      <c r="B343" s="47" t="s">
        <v>342</v>
      </c>
      <c r="C343" s="57" t="s">
        <v>168</v>
      </c>
    </row>
    <row r="344" spans="1:6" hidden="1">
      <c r="A344" s="98"/>
      <c r="B344" s="47" t="s">
        <v>342</v>
      </c>
      <c r="C344" s="57" t="s">
        <v>169</v>
      </c>
    </row>
    <row r="345" spans="1:6" hidden="1">
      <c r="A345" s="98"/>
      <c r="B345" s="47" t="s">
        <v>342</v>
      </c>
      <c r="C345" s="57" t="s">
        <v>170</v>
      </c>
    </row>
    <row r="346" spans="1:6" hidden="1">
      <c r="A346" s="98"/>
      <c r="B346" s="47" t="s">
        <v>342</v>
      </c>
      <c r="C346" s="57" t="s">
        <v>172</v>
      </c>
    </row>
    <row r="347" spans="1:6" hidden="1">
      <c r="A347" s="98"/>
      <c r="B347" s="47" t="s">
        <v>342</v>
      </c>
      <c r="C347" s="57" t="s">
        <v>173</v>
      </c>
    </row>
    <row r="348" spans="1:6" hidden="1">
      <c r="A348" s="98"/>
      <c r="B348" s="47" t="s">
        <v>342</v>
      </c>
      <c r="C348" s="57" t="s">
        <v>174</v>
      </c>
    </row>
    <row r="349" spans="1:6" hidden="1">
      <c r="A349" s="98"/>
      <c r="B349" s="47" t="s">
        <v>342</v>
      </c>
      <c r="C349" s="57" t="s">
        <v>175</v>
      </c>
    </row>
    <row r="350" spans="1:6" hidden="1">
      <c r="A350" s="98"/>
      <c r="B350" s="47" t="s">
        <v>342</v>
      </c>
      <c r="C350" s="57" t="s">
        <v>176</v>
      </c>
    </row>
    <row r="351" spans="1:6" hidden="1">
      <c r="A351" s="98"/>
      <c r="B351" s="47" t="s">
        <v>342</v>
      </c>
      <c r="C351" s="57" t="s">
        <v>177</v>
      </c>
    </row>
    <row r="352" spans="1:6" hidden="1">
      <c r="A352" s="98"/>
      <c r="B352" s="47" t="s">
        <v>342</v>
      </c>
      <c r="C352" s="57" t="s">
        <v>178</v>
      </c>
    </row>
    <row r="353" spans="1:3" hidden="1">
      <c r="A353" s="98"/>
      <c r="B353" s="47" t="s">
        <v>342</v>
      </c>
      <c r="C353" s="57" t="s">
        <v>560</v>
      </c>
    </row>
    <row r="354" spans="1:3" hidden="1">
      <c r="A354" s="98"/>
      <c r="B354" s="47" t="s">
        <v>342</v>
      </c>
      <c r="C354" s="57" t="s">
        <v>179</v>
      </c>
    </row>
    <row r="355" spans="1:3" hidden="1">
      <c r="A355" s="98"/>
      <c r="B355" s="47" t="s">
        <v>342</v>
      </c>
      <c r="C355" s="57" t="s">
        <v>180</v>
      </c>
    </row>
    <row r="356" spans="1:3" hidden="1">
      <c r="A356" s="98"/>
      <c r="B356" s="47" t="s">
        <v>342</v>
      </c>
      <c r="C356" s="57" t="s">
        <v>228</v>
      </c>
    </row>
    <row r="357" spans="1:3" hidden="1">
      <c r="A357" s="98"/>
      <c r="B357" s="47" t="s">
        <v>342</v>
      </c>
      <c r="C357" s="57" t="s">
        <v>229</v>
      </c>
    </row>
    <row r="358" spans="1:3" hidden="1">
      <c r="A358" s="98"/>
      <c r="B358" s="47" t="s">
        <v>342</v>
      </c>
      <c r="C358" s="57" t="s">
        <v>1725</v>
      </c>
    </row>
    <row r="359" spans="1:3" hidden="1">
      <c r="A359" s="98"/>
      <c r="B359" s="47" t="s">
        <v>342</v>
      </c>
      <c r="C359" s="57" t="s">
        <v>230</v>
      </c>
    </row>
    <row r="360" spans="1:3" hidden="1">
      <c r="A360" s="98"/>
      <c r="B360" s="47" t="s">
        <v>342</v>
      </c>
      <c r="C360" s="57" t="s">
        <v>231</v>
      </c>
    </row>
    <row r="361" spans="1:3" hidden="1">
      <c r="A361" s="98"/>
      <c r="B361" s="47" t="s">
        <v>342</v>
      </c>
      <c r="C361" s="57" t="s">
        <v>232</v>
      </c>
    </row>
    <row r="362" spans="1:3" hidden="1">
      <c r="A362" s="98"/>
      <c r="B362" s="47" t="s">
        <v>342</v>
      </c>
      <c r="C362" s="57" t="s">
        <v>233</v>
      </c>
    </row>
    <row r="363" spans="1:3" hidden="1">
      <c r="A363" s="98"/>
      <c r="B363" s="47" t="s">
        <v>342</v>
      </c>
      <c r="C363" s="57" t="s">
        <v>234</v>
      </c>
    </row>
    <row r="364" spans="1:3" hidden="1">
      <c r="A364" s="98"/>
      <c r="B364" s="47" t="s">
        <v>342</v>
      </c>
      <c r="C364" s="57" t="s">
        <v>235</v>
      </c>
    </row>
    <row r="365" spans="1:3" hidden="1">
      <c r="A365" s="102"/>
      <c r="B365" s="47" t="s">
        <v>342</v>
      </c>
      <c r="C365" s="57" t="s">
        <v>236</v>
      </c>
    </row>
    <row r="366" spans="1:3" hidden="1">
      <c r="A366" s="102"/>
      <c r="B366" s="47" t="s">
        <v>342</v>
      </c>
      <c r="C366" s="57" t="s">
        <v>237</v>
      </c>
    </row>
    <row r="367" spans="1:3" hidden="1">
      <c r="A367" s="102"/>
      <c r="B367" s="47" t="s">
        <v>342</v>
      </c>
      <c r="C367" s="57" t="s">
        <v>238</v>
      </c>
    </row>
    <row r="368" spans="1:3" hidden="1">
      <c r="A368" s="102"/>
      <c r="B368" s="47" t="s">
        <v>342</v>
      </c>
      <c r="C368" s="57" t="s">
        <v>604</v>
      </c>
    </row>
    <row r="369" spans="1:3" hidden="1">
      <c r="A369" s="102"/>
      <c r="B369" s="47" t="s">
        <v>342</v>
      </c>
      <c r="C369" s="57" t="s">
        <v>605</v>
      </c>
    </row>
    <row r="370" spans="1:3" hidden="1">
      <c r="B370" s="47" t="s">
        <v>342</v>
      </c>
      <c r="C370" s="57" t="s">
        <v>606</v>
      </c>
    </row>
    <row r="371" spans="1:3" hidden="1">
      <c r="B371" s="47" t="s">
        <v>342</v>
      </c>
      <c r="C371" s="57" t="s">
        <v>607</v>
      </c>
    </row>
    <row r="372" spans="1:3" hidden="1">
      <c r="B372" s="47" t="s">
        <v>342</v>
      </c>
      <c r="C372" s="57" t="s">
        <v>608</v>
      </c>
    </row>
    <row r="373" spans="1:3" hidden="1">
      <c r="B373" s="47" t="s">
        <v>342</v>
      </c>
      <c r="C373" s="57" t="s">
        <v>609</v>
      </c>
    </row>
    <row r="374" spans="1:3" hidden="1">
      <c r="B374" s="47" t="s">
        <v>342</v>
      </c>
      <c r="C374" s="57" t="s">
        <v>610</v>
      </c>
    </row>
    <row r="375" spans="1:3" hidden="1">
      <c r="B375" s="47" t="s">
        <v>342</v>
      </c>
      <c r="C375" s="57" t="s">
        <v>611</v>
      </c>
    </row>
    <row r="376" spans="1:3" hidden="1">
      <c r="B376" s="47" t="s">
        <v>342</v>
      </c>
      <c r="C376" s="57" t="s">
        <v>612</v>
      </c>
    </row>
    <row r="377" spans="1:3" hidden="1">
      <c r="B377" s="47" t="s">
        <v>342</v>
      </c>
      <c r="C377" s="57" t="s">
        <v>613</v>
      </c>
    </row>
    <row r="378" spans="1:3" hidden="1">
      <c r="B378" s="47" t="s">
        <v>342</v>
      </c>
      <c r="C378" s="57" t="s">
        <v>614</v>
      </c>
    </row>
    <row r="379" spans="1:3" hidden="1">
      <c r="B379" s="58" t="s">
        <v>342</v>
      </c>
      <c r="C379" s="57" t="s">
        <v>615</v>
      </c>
    </row>
    <row r="380" spans="1:3" hidden="1">
      <c r="B380" s="58" t="s">
        <v>342</v>
      </c>
      <c r="C380" s="57" t="s">
        <v>561</v>
      </c>
    </row>
    <row r="381" spans="1:3" hidden="1">
      <c r="B381" s="58" t="s">
        <v>342</v>
      </c>
      <c r="C381" s="57" t="s">
        <v>562</v>
      </c>
    </row>
    <row r="382" spans="1:3" hidden="1">
      <c r="B382" s="58">
        <v>30</v>
      </c>
      <c r="C382" s="57" t="s">
        <v>972</v>
      </c>
    </row>
    <row r="383" spans="1:3" hidden="1">
      <c r="B383" s="58" t="s">
        <v>342</v>
      </c>
      <c r="C383" s="57" t="s">
        <v>563</v>
      </c>
    </row>
    <row r="384" spans="1:3" hidden="1">
      <c r="B384" s="58" t="s">
        <v>342</v>
      </c>
      <c r="C384" s="57" t="s">
        <v>132</v>
      </c>
    </row>
    <row r="385" spans="2:3" hidden="1">
      <c r="B385" s="58" t="s">
        <v>342</v>
      </c>
      <c r="C385" s="57" t="s">
        <v>1737</v>
      </c>
    </row>
    <row r="386" spans="2:3" hidden="1">
      <c r="B386" s="58" t="s">
        <v>343</v>
      </c>
      <c r="C386" s="57" t="s">
        <v>616</v>
      </c>
    </row>
    <row r="387" spans="2:3" hidden="1"/>
    <row r="388" spans="2:3" hidden="1"/>
    <row r="389" spans="2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Label1">
          <controlPr defaultSize="0" autoLine="0" r:id="rId5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" name="Label1"/>
      </mc:Fallback>
    </mc:AlternateContent>
    <mc:AlternateContent xmlns:mc="http://schemas.openxmlformats.org/markup-compatibility/2006">
      <mc:Choice Requires="x14">
        <control shapeId="3074" r:id="rId6" name="Label2">
          <controlPr defaultSize="0" autoLine="0" r:id="rId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" name="Label2"/>
      </mc:Fallback>
    </mc:AlternateContent>
    <mc:AlternateContent xmlns:mc="http://schemas.openxmlformats.org/markup-compatibility/2006">
      <mc:Choice Requires="x14">
        <control shapeId="3080" r:id="rId8" name="CommandButton4">
          <controlPr locked="0" defaultSize="0" autoLine="0" r:id="rId9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8" name="CommandButton4"/>
      </mc:Fallback>
    </mc:AlternateContent>
    <mc:AlternateContent xmlns:mc="http://schemas.openxmlformats.org/markup-compatibility/2006">
      <mc:Choice Requires="x14">
        <control shapeId="3081" r:id="rId10" name="CommandButton5">
          <controlPr locked="0" defaultSize="0" autoLine="0" r:id="rId1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10" name="CommandButton5"/>
      </mc:Fallback>
    </mc:AlternateContent>
    <mc:AlternateContent xmlns:mc="http://schemas.openxmlformats.org/markup-compatibility/2006">
      <mc:Choice Requires="x14">
        <control shapeId="3082" r:id="rId12" name="ComboBox3">
          <controlPr locked="0" defaultSize="0" autoLine="0" linkedCell="A29" listFillRange="A30:A58" r:id="rId13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12" name="ComboBox3"/>
      </mc:Fallback>
    </mc:AlternateContent>
    <mc:AlternateContent xmlns:mc="http://schemas.openxmlformats.org/markup-compatibility/2006">
      <mc:Choice Requires="x14">
        <control shapeId="3083" r:id="rId14" name="ComboBox4">
          <controlPr locked="0" defaultSize="0" autoLine="0" linkedCell="D29" listFillRange="D30:D35" r:id="rId15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14" name="ComboBox4"/>
      </mc:Fallback>
    </mc:AlternateContent>
    <mc:AlternateContent xmlns:mc="http://schemas.openxmlformats.org/markup-compatibility/2006">
      <mc:Choice Requires="x14">
        <control shapeId="3084" r:id="rId16" name="Label3">
          <controlPr defaultSize="0" autoLine="0" r:id="rId1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16" name="Label3"/>
      </mc:Fallback>
    </mc:AlternateContent>
    <mc:AlternateContent xmlns:mc="http://schemas.openxmlformats.org/markup-compatibility/2006">
      <mc:Choice Requires="x14">
        <control shapeId="3130" r:id="rId18" name="Label4">
          <controlPr defaultSize="0" autoLine="0" r:id="rId19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18" name="Label4"/>
      </mc:Fallback>
    </mc:AlternateContent>
    <mc:AlternateContent xmlns:mc="http://schemas.openxmlformats.org/markup-compatibility/2006">
      <mc:Choice Requires="x14">
        <control shapeId="3132" r:id="rId20" name="Label5">
          <controlPr defaultSize="0" autoLine="0" r:id="rId2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0" name="Label5"/>
      </mc:Fallback>
    </mc:AlternateContent>
    <mc:AlternateContent xmlns:mc="http://schemas.openxmlformats.org/markup-compatibility/2006">
      <mc:Choice Requires="x14">
        <control shapeId="3133" r:id="rId22" name="Label6">
          <controlPr defaultSize="0" autoLine="0" r:id="rId23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2" name="Label6"/>
      </mc:Fallback>
    </mc:AlternateContent>
    <mc:AlternateContent xmlns:mc="http://schemas.openxmlformats.org/markup-compatibility/2006">
      <mc:Choice Requires="x14">
        <control shapeId="3134" r:id="rId24" name="Label7">
          <controlPr defaultSize="0" autoLine="0" r:id="rId25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4" name="Label7"/>
      </mc:Fallback>
    </mc:AlternateContent>
    <mc:AlternateContent xmlns:mc="http://schemas.openxmlformats.org/markup-compatibility/2006">
      <mc:Choice Requires="x14">
        <control shapeId="3135" r:id="rId26" name="Label8">
          <controlPr defaultSize="0" autoLine="0" r:id="rId2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6" name="Label8"/>
      </mc:Fallback>
    </mc:AlternateContent>
    <mc:AlternateContent xmlns:mc="http://schemas.openxmlformats.org/markup-compatibility/2006">
      <mc:Choice Requires="x14">
        <control shapeId="3161" r:id="rId28" name="CommandButton8">
          <controlPr defaultSize="0" autoLine="0" r:id="rId29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8" name="CommandButton8"/>
      </mc:Fallback>
    </mc:AlternateContent>
    <mc:AlternateContent xmlns:mc="http://schemas.openxmlformats.org/markup-compatibility/2006">
      <mc:Choice Requires="x14">
        <control shapeId="3164" r:id="rId30" name="CommandButton12">
          <controlPr defaultSize="0" autoLine="0" r:id="rId3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30" name="CommandButton12"/>
      </mc:Fallback>
    </mc:AlternateContent>
    <mc:AlternateContent xmlns:mc="http://schemas.openxmlformats.org/markup-compatibility/2006">
      <mc:Choice Requires="x14">
        <control shapeId="3165" r:id="rId32" name="CommandButton13">
          <controlPr defaultSize="0" autoLine="0" r:id="rId33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32" name="CommandButton13"/>
      </mc:Fallback>
    </mc:AlternateContent>
    <mc:AlternateContent xmlns:mc="http://schemas.openxmlformats.org/markup-compatibility/2006">
      <mc:Choice Requires="x14">
        <control shapeId="3166" r:id="rId34" name="CommandButton14">
          <controlPr defaultSize="0" autoLine="0" r:id="rId35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389</xdr:row>
                <xdr:rowOff>0</xdr:rowOff>
              </to>
            </anchor>
          </controlPr>
        </control>
      </mc:Choice>
      <mc:Fallback>
        <control shapeId="3166" r:id="rId34" name="CommandButton14"/>
      </mc:Fallback>
    </mc:AlternateContent>
    <mc:AlternateContent xmlns:mc="http://schemas.openxmlformats.org/markup-compatibility/2006">
      <mc:Choice Requires="x14">
        <control shapeId="3168" r:id="rId36" name="CommandButton16">
          <controlPr locked="0" defaultSize="0" autoLine="0" r:id="rId37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36" name="CommandButton16"/>
      </mc:Fallback>
    </mc:AlternateContent>
    <mc:AlternateContent xmlns:mc="http://schemas.openxmlformats.org/markup-compatibility/2006">
      <mc:Choice Requires="x14">
        <control shapeId="3170" r:id="rId38" name="CommandButton15">
          <controlPr defaultSize="0" autoLine="0" r:id="rId39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8" name="CommandButton15"/>
      </mc:Fallback>
    </mc:AlternateContent>
    <mc:AlternateContent xmlns:mc="http://schemas.openxmlformats.org/markup-compatibility/2006">
      <mc:Choice Requires="x14">
        <control shapeId="3171" r:id="rId40" name="CommandButton1">
          <controlPr defaultSize="0" autoLine="0" r:id="rId4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40" name="CommandButton1"/>
      </mc:Fallback>
    </mc:AlternateContent>
    <mc:AlternateContent xmlns:mc="http://schemas.openxmlformats.org/markup-compatibility/2006">
      <mc:Choice Requires="x14">
        <control shapeId="3172" r:id="rId42" name="CommandButton2">
          <controlPr defaultSize="0" autoLine="0" r:id="rId43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42" name="CommandButton2"/>
      </mc:Fallback>
    </mc:AlternateContent>
    <mc:AlternateContent xmlns:mc="http://schemas.openxmlformats.org/markup-compatibility/2006">
      <mc:Choice Requires="x14">
        <control shapeId="3173" r:id="rId44" name="CommandButton3">
          <controlPr defaultSize="0" autoLine="0" r:id="rId45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44" name="CommandButton3"/>
      </mc:Fallback>
    </mc:AlternateContent>
    <mc:AlternateContent xmlns:mc="http://schemas.openxmlformats.org/markup-compatibility/2006">
      <mc:Choice Requires="x14">
        <control shapeId="3174" r:id="rId46" name="CommandButton6">
          <controlPr defaultSize="0" autoLine="0" r:id="rId47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6" name="CommandButton6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zoomScaleNormal="100" workbookViewId="0">
      <selection activeCell="B5" sqref="B5:F5"/>
    </sheetView>
  </sheetViews>
  <sheetFormatPr defaultRowHeight="12.75"/>
  <cols>
    <col min="1" max="1" width="2.85546875" style="52" customWidth="1"/>
    <col min="2" max="2" width="7.5703125" style="52" customWidth="1"/>
    <col min="3" max="3" width="63.85546875" style="52" customWidth="1"/>
    <col min="4" max="4" width="23.5703125" style="52" customWidth="1"/>
    <col min="5" max="5" width="21.42578125" style="52" customWidth="1"/>
    <col min="6" max="6" width="20.7109375" style="52" customWidth="1"/>
    <col min="7" max="16384" width="9.140625" style="52"/>
  </cols>
  <sheetData>
    <row r="1" spans="1:6">
      <c r="A1" s="63" t="s">
        <v>72</v>
      </c>
      <c r="B1" s="64"/>
      <c r="F1" s="132" t="s">
        <v>1017</v>
      </c>
    </row>
    <row r="2" spans="1:6">
      <c r="A2" s="63" t="s">
        <v>399</v>
      </c>
      <c r="B2" s="64"/>
    </row>
    <row r="3" spans="1:6">
      <c r="A3" s="63" t="s">
        <v>473</v>
      </c>
      <c r="B3" s="64"/>
      <c r="E3" s="308"/>
    </row>
    <row r="4" spans="1:6">
      <c r="A4" s="63"/>
      <c r="B4" s="64"/>
    </row>
    <row r="5" spans="1:6" ht="33.75" customHeight="1">
      <c r="A5" s="63"/>
      <c r="B5" s="435" t="s">
        <v>1761</v>
      </c>
      <c r="C5" s="436"/>
      <c r="D5" s="436"/>
      <c r="E5" s="436"/>
      <c r="F5" s="436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15 ЗАЈЕЧАР</v>
      </c>
      <c r="B7" s="67"/>
    </row>
    <row r="8" spans="1:6">
      <c r="A8" s="66" t="str">
        <f>"ЗДРАВСТВЕНА УСТАНОВА:  " &amp; ZU</f>
        <v>ЗДРАВСТВЕНА УСТАНОВА:  00215003 ЗЦ ЗАЈЕЧАР</v>
      </c>
      <c r="B8" s="67"/>
    </row>
    <row r="9" spans="1:6" ht="13.5" thickBot="1">
      <c r="A9" s="63"/>
      <c r="B9" s="67"/>
      <c r="F9" s="266" t="s">
        <v>925</v>
      </c>
    </row>
    <row r="10" spans="1:6" ht="89.25">
      <c r="B10" s="344" t="s">
        <v>947</v>
      </c>
      <c r="C10" s="345" t="s">
        <v>1018</v>
      </c>
      <c r="D10" s="345" t="s">
        <v>1762</v>
      </c>
      <c r="E10" s="358" t="s">
        <v>1763</v>
      </c>
      <c r="F10" s="359" t="s">
        <v>1764</v>
      </c>
    </row>
    <row r="11" spans="1:6">
      <c r="A11" s="309"/>
      <c r="B11" s="346"/>
      <c r="C11" s="347"/>
      <c r="D11" s="311">
        <v>3</v>
      </c>
      <c r="E11" s="311">
        <v>4</v>
      </c>
      <c r="F11" s="312">
        <v>5</v>
      </c>
    </row>
    <row r="12" spans="1:6" ht="21.75" customHeight="1">
      <c r="A12" s="310"/>
      <c r="B12" s="348" t="s">
        <v>415</v>
      </c>
      <c r="C12" s="349" t="s">
        <v>1019</v>
      </c>
      <c r="D12" s="321">
        <f>+D13+D14</f>
        <v>0</v>
      </c>
      <c r="E12" s="321">
        <f>+E13+E14</f>
        <v>39866</v>
      </c>
      <c r="F12" s="322">
        <f>+F13+F14</f>
        <v>0</v>
      </c>
    </row>
    <row r="13" spans="1:6" s="313" customFormat="1" ht="15.75" customHeight="1">
      <c r="A13" s="350"/>
      <c r="B13" s="351"/>
      <c r="C13" s="352" t="s">
        <v>1029</v>
      </c>
      <c r="D13" s="353"/>
      <c r="E13" s="353">
        <v>11135</v>
      </c>
      <c r="F13" s="354"/>
    </row>
    <row r="14" spans="1:6" s="313" customFormat="1" ht="15.75" customHeight="1">
      <c r="A14" s="350"/>
      <c r="B14" s="351"/>
      <c r="C14" s="352" t="s">
        <v>1030</v>
      </c>
      <c r="D14" s="353"/>
      <c r="E14" s="325">
        <v>28731</v>
      </c>
      <c r="F14" s="326"/>
    </row>
    <row r="15" spans="1:6" s="313" customFormat="1" ht="21" customHeight="1">
      <c r="A15" s="314"/>
      <c r="B15" s="315">
        <v>2</v>
      </c>
      <c r="C15" s="316" t="s">
        <v>1020</v>
      </c>
      <c r="D15" s="321">
        <f>SUM(D16:D45)</f>
        <v>0</v>
      </c>
      <c r="E15" s="321">
        <f>SUM(E16:E45)</f>
        <v>381259</v>
      </c>
      <c r="F15" s="341">
        <f>SUM(F16:F45)</f>
        <v>0</v>
      </c>
    </row>
    <row r="16" spans="1:6" s="313" customFormat="1" ht="15.75" customHeight="1">
      <c r="A16" s="350"/>
      <c r="B16" s="317"/>
      <c r="C16" s="318" t="s">
        <v>1031</v>
      </c>
      <c r="D16" s="353"/>
      <c r="E16" s="353">
        <v>9162</v>
      </c>
      <c r="F16" s="353"/>
    </row>
    <row r="17" spans="1:6" s="313" customFormat="1" ht="15.75" customHeight="1">
      <c r="A17" s="350"/>
      <c r="B17" s="317"/>
      <c r="C17" s="318" t="s">
        <v>1032</v>
      </c>
      <c r="D17" s="353"/>
      <c r="E17" s="353">
        <v>63704</v>
      </c>
      <c r="F17" s="353"/>
    </row>
    <row r="18" spans="1:6" s="313" customFormat="1" ht="15.75" customHeight="1">
      <c r="A18" s="350"/>
      <c r="B18" s="317"/>
      <c r="C18" s="318" t="s">
        <v>1023</v>
      </c>
      <c r="D18" s="353"/>
      <c r="E18" s="353">
        <v>21836</v>
      </c>
      <c r="F18" s="353"/>
    </row>
    <row r="19" spans="1:6" s="313" customFormat="1" ht="15.75" customHeight="1">
      <c r="B19" s="317"/>
      <c r="C19" s="318" t="s">
        <v>1025</v>
      </c>
      <c r="D19" s="353"/>
      <c r="E19" s="353">
        <v>41019</v>
      </c>
      <c r="F19" s="353"/>
    </row>
    <row r="20" spans="1:6" s="313" customFormat="1" ht="15.75" customHeight="1">
      <c r="B20" s="317"/>
      <c r="C20" s="318" t="s">
        <v>1024</v>
      </c>
      <c r="D20" s="353"/>
      <c r="E20" s="353"/>
      <c r="F20" s="353"/>
    </row>
    <row r="21" spans="1:6" s="313" customFormat="1" ht="15.75" customHeight="1">
      <c r="B21" s="317"/>
      <c r="C21" s="318" t="s">
        <v>1026</v>
      </c>
      <c r="D21" s="353"/>
      <c r="E21" s="353">
        <v>5566</v>
      </c>
      <c r="F21" s="353"/>
    </row>
    <row r="22" spans="1:6" s="313" customFormat="1" ht="15.75" customHeight="1">
      <c r="B22" s="336"/>
      <c r="C22" s="337" t="s">
        <v>1702</v>
      </c>
      <c r="D22" s="353"/>
      <c r="E22" s="353">
        <v>1906</v>
      </c>
      <c r="F22" s="353"/>
    </row>
    <row r="23" spans="1:6" s="313" customFormat="1" ht="25.5">
      <c r="B23" s="336"/>
      <c r="C23" s="337" t="s">
        <v>1703</v>
      </c>
      <c r="D23" s="353"/>
      <c r="E23" s="353">
        <v>66305</v>
      </c>
      <c r="F23" s="353"/>
    </row>
    <row r="24" spans="1:6" s="313" customFormat="1" ht="15.75" customHeight="1">
      <c r="B24" s="336"/>
      <c r="C24" s="340" t="s">
        <v>1705</v>
      </c>
      <c r="D24" s="353"/>
      <c r="E24" s="353">
        <v>1279</v>
      </c>
      <c r="F24" s="353"/>
    </row>
    <row r="25" spans="1:6" ht="15.75" customHeight="1">
      <c r="B25" s="336"/>
      <c r="C25" s="340" t="s">
        <v>1706</v>
      </c>
      <c r="D25" s="353"/>
      <c r="E25" s="353">
        <v>21888</v>
      </c>
      <c r="F25" s="353"/>
    </row>
    <row r="26" spans="1:6" ht="15.75" customHeight="1">
      <c r="B26" s="336"/>
      <c r="C26" s="337" t="s">
        <v>1704</v>
      </c>
      <c r="D26" s="353"/>
      <c r="E26" s="353"/>
      <c r="F26" s="353"/>
    </row>
    <row r="27" spans="1:6" ht="15.75" customHeight="1">
      <c r="B27" s="336"/>
      <c r="C27" s="337" t="s">
        <v>1698</v>
      </c>
      <c r="D27" s="353"/>
      <c r="E27" s="353">
        <v>30456</v>
      </c>
      <c r="F27" s="353"/>
    </row>
    <row r="28" spans="1:6" ht="15.75" customHeight="1">
      <c r="B28" s="336"/>
      <c r="C28" s="337" t="s">
        <v>1699</v>
      </c>
      <c r="D28" s="353"/>
      <c r="E28" s="353">
        <v>23754</v>
      </c>
      <c r="F28" s="353"/>
    </row>
    <row r="29" spans="1:6" ht="15.75" customHeight="1">
      <c r="B29" s="336"/>
      <c r="C29" s="337" t="s">
        <v>1700</v>
      </c>
      <c r="D29" s="353"/>
      <c r="E29" s="353"/>
      <c r="F29" s="353"/>
    </row>
    <row r="30" spans="1:6" ht="15.75" customHeight="1">
      <c r="B30" s="336"/>
      <c r="C30" s="337" t="s">
        <v>1701</v>
      </c>
      <c r="D30" s="353"/>
      <c r="E30" s="353">
        <v>490</v>
      </c>
      <c r="F30" s="353"/>
    </row>
    <row r="31" spans="1:6" ht="15.75" customHeight="1">
      <c r="B31" s="336"/>
      <c r="C31" s="337" t="s">
        <v>1712</v>
      </c>
      <c r="D31" s="353"/>
      <c r="E31" s="353">
        <v>45553</v>
      </c>
      <c r="F31" s="353"/>
    </row>
    <row r="32" spans="1:6" ht="25.5">
      <c r="B32" s="336"/>
      <c r="C32" s="337" t="s">
        <v>1709</v>
      </c>
      <c r="D32" s="353"/>
      <c r="E32" s="353"/>
      <c r="F32" s="353"/>
    </row>
    <row r="33" spans="2:6" ht="15.75" customHeight="1">
      <c r="B33" s="336"/>
      <c r="C33" s="337" t="s">
        <v>1710</v>
      </c>
      <c r="D33" s="353"/>
      <c r="E33" s="353"/>
      <c r="F33" s="353"/>
    </row>
    <row r="34" spans="2:6" ht="15.75" customHeight="1">
      <c r="B34" s="336"/>
      <c r="C34" s="337" t="s">
        <v>1711</v>
      </c>
      <c r="D34" s="353"/>
      <c r="E34" s="353"/>
      <c r="F34" s="353"/>
    </row>
    <row r="35" spans="2:6" ht="15.75" customHeight="1">
      <c r="B35" s="336"/>
      <c r="C35" s="337" t="s">
        <v>1713</v>
      </c>
      <c r="D35" s="353"/>
      <c r="E35" s="353"/>
      <c r="F35" s="353"/>
    </row>
    <row r="36" spans="2:6" ht="25.5">
      <c r="B36" s="336"/>
      <c r="C36" s="337" t="s">
        <v>1714</v>
      </c>
      <c r="D36" s="353"/>
      <c r="E36" s="353">
        <v>48341</v>
      </c>
      <c r="F36" s="353"/>
    </row>
    <row r="37" spans="2:6" ht="15.75" customHeight="1">
      <c r="B37" s="336"/>
      <c r="C37" s="337" t="s">
        <v>1715</v>
      </c>
      <c r="D37" s="353"/>
      <c r="E37" s="353"/>
      <c r="F37" s="353"/>
    </row>
    <row r="38" spans="2:6" ht="15.75" customHeight="1">
      <c r="B38" s="336"/>
      <c r="C38" s="337" t="s">
        <v>1716</v>
      </c>
      <c r="D38" s="353"/>
      <c r="E38" s="353"/>
      <c r="F38" s="353"/>
    </row>
    <row r="39" spans="2:6" ht="15.75" customHeight="1">
      <c r="B39" s="336"/>
      <c r="C39" s="337" t="s">
        <v>1717</v>
      </c>
      <c r="D39" s="353"/>
      <c r="E39" s="353"/>
      <c r="F39" s="353"/>
    </row>
    <row r="40" spans="2:6" ht="15.75" customHeight="1">
      <c r="B40" s="336"/>
      <c r="C40" s="337" t="s">
        <v>1718</v>
      </c>
      <c r="D40" s="353"/>
      <c r="E40" s="353"/>
      <c r="F40" s="353"/>
    </row>
    <row r="41" spans="2:6" ht="15.75" customHeight="1">
      <c r="B41" s="336"/>
      <c r="C41" s="337" t="s">
        <v>1719</v>
      </c>
      <c r="D41" s="353"/>
      <c r="E41" s="353"/>
      <c r="F41" s="353"/>
    </row>
    <row r="42" spans="2:6" ht="15.75" customHeight="1">
      <c r="B42" s="336"/>
      <c r="C42" s="337" t="s">
        <v>1720</v>
      </c>
      <c r="D42" s="353"/>
      <c r="E42" s="353"/>
      <c r="F42" s="353"/>
    </row>
    <row r="43" spans="2:6" ht="15.75" customHeight="1">
      <c r="B43" s="336"/>
      <c r="C43" s="337" t="s">
        <v>1721</v>
      </c>
      <c r="D43" s="353"/>
      <c r="E43" s="353"/>
      <c r="F43" s="353"/>
    </row>
    <row r="44" spans="2:6" ht="15.75" customHeight="1">
      <c r="B44" s="336"/>
      <c r="C44" s="337" t="s">
        <v>1722</v>
      </c>
      <c r="D44" s="353"/>
      <c r="E44" s="353"/>
      <c r="F44" s="353"/>
    </row>
    <row r="45" spans="2:6" ht="15.75" customHeight="1">
      <c r="B45" s="336"/>
      <c r="C45" s="337" t="s">
        <v>1723</v>
      </c>
      <c r="D45" s="353"/>
      <c r="E45" s="338"/>
      <c r="F45" s="339"/>
    </row>
    <row r="46" spans="2:6" ht="24.75" customHeight="1" thickBot="1">
      <c r="B46" s="319"/>
      <c r="C46" s="320" t="s">
        <v>1021</v>
      </c>
      <c r="D46" s="323">
        <f>+D12+D15</f>
        <v>0</v>
      </c>
      <c r="E46" s="323">
        <f>+E12+E15</f>
        <v>421125</v>
      </c>
      <c r="F46" s="324">
        <f>+F12+F15</f>
        <v>0</v>
      </c>
    </row>
    <row r="47" spans="2:6" ht="15.75" customHeight="1"/>
  </sheetData>
  <sheetProtection password="CCCC" sheet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rintOptions gridLines="1"/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colorId="51" workbookViewId="0"/>
  </sheetViews>
  <sheetFormatPr defaultRowHeight="12.75"/>
  <cols>
    <col min="1" max="1" width="17.28515625" style="208" customWidth="1"/>
    <col min="2" max="2" width="50.85546875" style="208" customWidth="1"/>
    <col min="3" max="3" width="5.85546875" style="208" customWidth="1"/>
    <col min="4" max="4" width="42" customWidth="1"/>
    <col min="5" max="5" width="24.28515625" style="209" customWidth="1"/>
    <col min="6" max="6" width="19.85546875" style="209" customWidth="1"/>
    <col min="7" max="7" width="22.7109375" style="20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2" t="s">
        <v>985</v>
      </c>
      <c r="B1" s="212" t="s">
        <v>978</v>
      </c>
      <c r="C1" s="212" t="s">
        <v>988</v>
      </c>
      <c r="G1" s="437" t="s">
        <v>984</v>
      </c>
      <c r="H1" s="438"/>
    </row>
    <row r="2" spans="1:10" ht="14.25" customHeight="1">
      <c r="A2" s="228" t="str">
        <f>MaticniBroj</f>
        <v>07201885</v>
      </c>
      <c r="B2" s="228" t="str">
        <f>NazivKorisnika</f>
        <v>ЗДРАВСТВЕНИ ЦЕНТАР ЗАЈЕЧАР</v>
      </c>
      <c r="C2" s="233"/>
      <c r="E2" s="234">
        <v>1</v>
      </c>
      <c r="G2" s="231" t="s">
        <v>987</v>
      </c>
      <c r="H2" s="231" t="s">
        <v>977</v>
      </c>
    </row>
    <row r="3" spans="1:10">
      <c r="D3" s="93"/>
      <c r="E3" s="213" t="s">
        <v>986</v>
      </c>
      <c r="F3" s="213" t="s">
        <v>977</v>
      </c>
    </row>
    <row r="4" spans="1:10">
      <c r="C4" s="235" t="s">
        <v>416</v>
      </c>
      <c r="D4" s="211" t="s">
        <v>992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417</v>
      </c>
      <c r="D6" s="211" t="s">
        <v>976</v>
      </c>
      <c r="E6" s="239" t="s">
        <v>991</v>
      </c>
      <c r="F6" s="238">
        <f>OZPR!J31</f>
        <v>3151</v>
      </c>
      <c r="G6" s="216"/>
    </row>
    <row r="7" spans="1:10">
      <c r="D7" s="222"/>
      <c r="E7" s="210"/>
      <c r="F7" s="218"/>
      <c r="G7" s="216"/>
    </row>
    <row r="8" spans="1:10">
      <c r="C8" s="235" t="s">
        <v>418</v>
      </c>
      <c r="D8" s="223" t="s">
        <v>990</v>
      </c>
      <c r="E8" s="224"/>
      <c r="F8" s="226">
        <f>F4+F6</f>
        <v>3151</v>
      </c>
      <c r="G8" s="214"/>
    </row>
    <row r="9" spans="1:10">
      <c r="D9" s="221"/>
      <c r="F9" s="217"/>
      <c r="G9" s="216"/>
    </row>
    <row r="10" spans="1:10">
      <c r="C10" s="235" t="s">
        <v>419</v>
      </c>
      <c r="D10" s="211" t="s">
        <v>979</v>
      </c>
      <c r="E10" s="239" t="s">
        <v>991</v>
      </c>
      <c r="F10" s="238">
        <f>Obrazac5!I138</f>
        <v>2286386</v>
      </c>
      <c r="G10" s="216"/>
    </row>
    <row r="11" spans="1:10">
      <c r="D11" s="222"/>
      <c r="E11" s="210"/>
      <c r="F11" s="218"/>
      <c r="G11" s="216"/>
    </row>
    <row r="12" spans="1:10">
      <c r="C12" s="235" t="s">
        <v>420</v>
      </c>
      <c r="D12" s="441" t="s">
        <v>989</v>
      </c>
      <c r="E12" s="442"/>
      <c r="F12" s="442"/>
      <c r="G12" s="230">
        <f>F8-F10</f>
        <v>-2283235</v>
      </c>
      <c r="H12" s="236">
        <f>G12</f>
        <v>-2283235</v>
      </c>
      <c r="I12" s="52"/>
      <c r="J12" s="237"/>
    </row>
    <row r="13" spans="1:10">
      <c r="D13" s="221"/>
      <c r="F13" s="217"/>
      <c r="G13" s="216"/>
    </row>
    <row r="14" spans="1:10">
      <c r="C14" s="235" t="s">
        <v>421</v>
      </c>
      <c r="D14" s="211" t="s">
        <v>994</v>
      </c>
      <c r="E14" s="239" t="s">
        <v>991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422</v>
      </c>
      <c r="D16" s="211" t="s">
        <v>981</v>
      </c>
      <c r="E16" s="239" t="s">
        <v>991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423</v>
      </c>
      <c r="D18" s="223" t="s">
        <v>995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424</v>
      </c>
      <c r="D20" s="211" t="s">
        <v>980</v>
      </c>
      <c r="E20" s="239" t="s">
        <v>991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425</v>
      </c>
      <c r="D22" s="443" t="s">
        <v>996</v>
      </c>
      <c r="E22" s="444"/>
      <c r="F22" s="445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343</v>
      </c>
      <c r="D24" s="211" t="s">
        <v>982</v>
      </c>
      <c r="E24" s="239" t="s">
        <v>991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400</v>
      </c>
      <c r="D26" s="240" t="s">
        <v>983</v>
      </c>
      <c r="E26" s="239" t="s">
        <v>991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401</v>
      </c>
      <c r="D28" s="240" t="s">
        <v>997</v>
      </c>
      <c r="E28" s="239" t="s">
        <v>991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402</v>
      </c>
      <c r="D30" s="439" t="s">
        <v>998</v>
      </c>
      <c r="E30" s="440"/>
      <c r="F30" s="440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499" r:id="rId4" name="CommandButton1">
          <controlPr defaultSize="0" autoLine="0" r:id="rId5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4" name="CommandButton1"/>
      </mc:Fallback>
    </mc:AlternateContent>
    <mc:AlternateContent xmlns:mc="http://schemas.openxmlformats.org/markup-compatibility/2006">
      <mc:Choice Requires="x14">
        <control shapeId="63500" r:id="rId6" name="CommandButton2">
          <controlPr defaultSize="0" print="0" autoLine="0" r:id="rId7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6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abSelected="1" topLeftCell="A100" zoomScale="90" zoomScaleNormal="90" zoomScaleSheetLayoutView="100" workbookViewId="0">
      <selection activeCell="K146" sqref="K146"/>
    </sheetView>
  </sheetViews>
  <sheetFormatPr defaultRowHeight="12.75"/>
  <cols>
    <col min="1" max="1" width="7.5703125" style="14" customWidth="1"/>
    <col min="2" max="2" width="7.85546875" style="136" customWidth="1"/>
    <col min="3" max="3" width="48.85546875" style="136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1" t="s">
        <v>413</v>
      </c>
    </row>
    <row r="7" spans="1:11" ht="64.5" customHeight="1">
      <c r="A7" s="3" t="s">
        <v>652</v>
      </c>
      <c r="B7" s="6"/>
      <c r="C7" s="144"/>
      <c r="D7" s="7"/>
      <c r="E7" s="7"/>
    </row>
    <row r="8" spans="1:11" ht="27.75" customHeight="1">
      <c r="A8" s="37" t="str">
        <f>NazivKorisnika</f>
        <v>ЗДРАВСТВЕНИ ЦЕНТАР ЗАЈЕЧАР</v>
      </c>
      <c r="B8" s="6"/>
      <c r="C8" s="144"/>
      <c r="D8" s="7"/>
      <c r="E8" s="7"/>
    </row>
    <row r="9" spans="1:11" ht="26.25" customHeight="1">
      <c r="A9" s="2" t="str">
        <f>"Седиште:   " &amp; Sediste</f>
        <v>Седиште:   ЗАЈЕЧАР, РАСАДНИЧКА ББ</v>
      </c>
      <c r="B9" s="6"/>
      <c r="C9" s="145"/>
      <c r="D9" s="3" t="str">
        <f xml:space="preserve"> "Матични број:   " &amp; MaticniBroj</f>
        <v>Матични број:   07201885</v>
      </c>
      <c r="E9" s="8"/>
    </row>
    <row r="10" spans="1:11" ht="31.5" customHeight="1">
      <c r="A10" s="2" t="str">
        <f>"ПИБ:   " &amp; PIB</f>
        <v>ПИБ:   101329997</v>
      </c>
      <c r="B10" s="6"/>
      <c r="C10" s="145"/>
      <c r="D10" s="4" t="str">
        <f>"Број подрачуна:  " &amp; BrojPodracuna</f>
        <v>Број подрачуна:  840-334661-95</v>
      </c>
      <c r="E10" s="8"/>
    </row>
    <row r="11" spans="1:11" ht="36.75" customHeight="1">
      <c r="A11" s="2" t="s">
        <v>653</v>
      </c>
      <c r="B11" s="6"/>
      <c r="C11" s="144"/>
      <c r="D11" s="7"/>
      <c r="E11" s="7"/>
    </row>
    <row r="12" spans="1:11" ht="15.75" customHeight="1">
      <c r="A12" s="1" t="s">
        <v>239</v>
      </c>
      <c r="B12" s="137"/>
      <c r="C12" s="146"/>
      <c r="D12" s="5"/>
      <c r="E12" s="5"/>
    </row>
    <row r="13" spans="1:11" ht="30" customHeight="1">
      <c r="A13" s="11" t="s">
        <v>240</v>
      </c>
      <c r="B13" s="137"/>
      <c r="C13" s="146"/>
      <c r="D13" s="5"/>
      <c r="E13" s="5"/>
    </row>
    <row r="14" spans="1:11" ht="41.25" customHeight="1">
      <c r="A14" s="9" t="s">
        <v>459</v>
      </c>
      <c r="B14" s="138"/>
      <c r="C14" s="138"/>
      <c r="D14" s="9"/>
      <c r="E14" s="9"/>
    </row>
    <row r="15" spans="1:11" ht="19.5" customHeight="1">
      <c r="A15" s="12" t="s">
        <v>1750</v>
      </c>
      <c r="B15" s="139"/>
      <c r="C15" s="139"/>
      <c r="D15" s="10"/>
      <c r="E15" s="10"/>
    </row>
    <row r="16" spans="1:11" ht="51.75" customHeight="1">
      <c r="A16" s="13" t="s">
        <v>441</v>
      </c>
    </row>
    <row r="17" spans="1:11" ht="21.75" customHeight="1" thickBot="1">
      <c r="K17" s="93" t="s">
        <v>241</v>
      </c>
    </row>
    <row r="18" spans="1:11">
      <c r="A18" s="385" t="s">
        <v>529</v>
      </c>
      <c r="B18" s="381" t="s">
        <v>530</v>
      </c>
      <c r="C18" s="381" t="s">
        <v>531</v>
      </c>
      <c r="D18" s="381" t="s">
        <v>899</v>
      </c>
      <c r="E18" s="381" t="s">
        <v>456</v>
      </c>
      <c r="F18" s="381"/>
      <c r="G18" s="381"/>
      <c r="H18" s="381"/>
      <c r="I18" s="381"/>
      <c r="J18" s="381"/>
      <c r="K18" s="382"/>
    </row>
    <row r="19" spans="1:11">
      <c r="A19" s="386"/>
      <c r="B19" s="377"/>
      <c r="C19" s="387"/>
      <c r="D19" s="377"/>
      <c r="E19" s="378" t="s">
        <v>414</v>
      </c>
      <c r="F19" s="377" t="s">
        <v>902</v>
      </c>
      <c r="G19" s="377"/>
      <c r="H19" s="377"/>
      <c r="I19" s="377"/>
      <c r="J19" s="377" t="s">
        <v>901</v>
      </c>
      <c r="K19" s="379" t="s">
        <v>63</v>
      </c>
    </row>
    <row r="20" spans="1:11" ht="25.5">
      <c r="A20" s="386"/>
      <c r="B20" s="377"/>
      <c r="C20" s="387"/>
      <c r="D20" s="377"/>
      <c r="E20" s="378"/>
      <c r="F20" s="15" t="s">
        <v>457</v>
      </c>
      <c r="G20" s="15" t="s">
        <v>458</v>
      </c>
      <c r="H20" s="15" t="s">
        <v>900</v>
      </c>
      <c r="I20" s="15" t="s">
        <v>62</v>
      </c>
      <c r="J20" s="377"/>
      <c r="K20" s="379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7" t="s">
        <v>751</v>
      </c>
      <c r="D22" s="20">
        <f>D23+D147</f>
        <v>2275706</v>
      </c>
      <c r="E22" s="20">
        <f t="shared" ref="E22:E57" si="0">SUM(F22:K22)</f>
        <v>2324948</v>
      </c>
      <c r="F22" s="20">
        <f t="shared" ref="F22:K22" si="1">F23+F147</f>
        <v>17431</v>
      </c>
      <c r="G22" s="20">
        <f t="shared" si="1"/>
        <v>0</v>
      </c>
      <c r="H22" s="20">
        <f t="shared" si="1"/>
        <v>0</v>
      </c>
      <c r="I22" s="20">
        <f t="shared" si="1"/>
        <v>2289564</v>
      </c>
      <c r="J22" s="20">
        <f t="shared" si="1"/>
        <v>79</v>
      </c>
      <c r="K22" s="21">
        <f t="shared" si="1"/>
        <v>17874</v>
      </c>
    </row>
    <row r="23" spans="1:11" ht="25.5">
      <c r="A23" s="19">
        <v>5002</v>
      </c>
      <c r="B23" s="15">
        <v>700000</v>
      </c>
      <c r="C23" s="147" t="s">
        <v>752</v>
      </c>
      <c r="D23" s="20">
        <f>D24+D76+D90+D102+D131+D136+D140</f>
        <v>2275706</v>
      </c>
      <c r="E23" s="20">
        <f t="shared" si="0"/>
        <v>2324801</v>
      </c>
      <c r="F23" s="20">
        <f t="shared" ref="F23:K23" si="2">F24+F76+F90+F102+F131+F136+F140</f>
        <v>17431</v>
      </c>
      <c r="G23" s="20">
        <f t="shared" si="2"/>
        <v>0</v>
      </c>
      <c r="H23" s="20">
        <f t="shared" si="2"/>
        <v>0</v>
      </c>
      <c r="I23" s="20">
        <f t="shared" si="2"/>
        <v>2289564</v>
      </c>
      <c r="J23" s="20">
        <f t="shared" si="2"/>
        <v>79</v>
      </c>
      <c r="K23" s="21">
        <f t="shared" si="2"/>
        <v>17727</v>
      </c>
    </row>
    <row r="24" spans="1:11" ht="25.5">
      <c r="A24" s="135">
        <v>5003</v>
      </c>
      <c r="B24" s="15">
        <v>710000</v>
      </c>
      <c r="C24" s="147" t="s">
        <v>580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5.5">
      <c r="A25" s="135">
        <v>5004</v>
      </c>
      <c r="B25" s="15">
        <v>711000</v>
      </c>
      <c r="C25" s="147" t="s">
        <v>581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5.5">
      <c r="A26" s="150">
        <v>5005</v>
      </c>
      <c r="B26" s="140">
        <v>711100</v>
      </c>
      <c r="C26" s="148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 ht="12.75" customHeight="1">
      <c r="A27" s="388" t="s">
        <v>529</v>
      </c>
      <c r="B27" s="389" t="s">
        <v>530</v>
      </c>
      <c r="C27" s="384" t="s">
        <v>531</v>
      </c>
      <c r="D27" s="377" t="s">
        <v>899</v>
      </c>
      <c r="E27" s="377" t="s">
        <v>456</v>
      </c>
      <c r="F27" s="377"/>
      <c r="G27" s="377"/>
      <c r="H27" s="377"/>
      <c r="I27" s="377"/>
      <c r="J27" s="377"/>
      <c r="K27" s="379"/>
    </row>
    <row r="28" spans="1:11" ht="12.75" customHeight="1">
      <c r="A28" s="388"/>
      <c r="B28" s="389"/>
      <c r="C28" s="384"/>
      <c r="D28" s="377"/>
      <c r="E28" s="378" t="s">
        <v>414</v>
      </c>
      <c r="F28" s="377" t="s">
        <v>902</v>
      </c>
      <c r="G28" s="377"/>
      <c r="H28" s="377"/>
      <c r="I28" s="377"/>
      <c r="J28" s="377" t="s">
        <v>901</v>
      </c>
      <c r="K28" s="379" t="s">
        <v>63</v>
      </c>
    </row>
    <row r="29" spans="1:11" ht="25.5">
      <c r="A29" s="388"/>
      <c r="B29" s="389"/>
      <c r="C29" s="384"/>
      <c r="D29" s="377"/>
      <c r="E29" s="378"/>
      <c r="F29" s="15" t="s">
        <v>457</v>
      </c>
      <c r="G29" s="15" t="s">
        <v>458</v>
      </c>
      <c r="H29" s="15" t="s">
        <v>900</v>
      </c>
      <c r="I29" s="15" t="s">
        <v>62</v>
      </c>
      <c r="J29" s="377"/>
      <c r="K29" s="379"/>
    </row>
    <row r="30" spans="1:11">
      <c r="A30" s="26" t="s">
        <v>415</v>
      </c>
      <c r="B30" s="25" t="s">
        <v>416</v>
      </c>
      <c r="C30" s="25" t="s">
        <v>417</v>
      </c>
      <c r="D30" s="27" t="s">
        <v>418</v>
      </c>
      <c r="E30" s="27" t="s">
        <v>419</v>
      </c>
      <c r="F30" s="27" t="s">
        <v>420</v>
      </c>
      <c r="G30" s="27" t="s">
        <v>421</v>
      </c>
      <c r="H30" s="27" t="s">
        <v>422</v>
      </c>
      <c r="I30" s="27" t="s">
        <v>423</v>
      </c>
      <c r="J30" s="27" t="s">
        <v>424</v>
      </c>
      <c r="K30" s="28" t="s">
        <v>425</v>
      </c>
    </row>
    <row r="31" spans="1:11" ht="25.5">
      <c r="A31" s="150">
        <v>5006</v>
      </c>
      <c r="B31" s="140">
        <v>711200</v>
      </c>
      <c r="C31" s="148" t="s">
        <v>442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5.5">
      <c r="A32" s="150">
        <v>5007</v>
      </c>
      <c r="B32" s="140">
        <v>711300</v>
      </c>
      <c r="C32" s="148" t="s">
        <v>646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5">
        <v>5008</v>
      </c>
      <c r="B33" s="15">
        <v>712000</v>
      </c>
      <c r="C33" s="147" t="s">
        <v>582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50">
        <v>5009</v>
      </c>
      <c r="B34" s="140">
        <v>712100</v>
      </c>
      <c r="C34" s="148" t="s">
        <v>39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5">
        <v>5010</v>
      </c>
      <c r="B35" s="15">
        <v>713000</v>
      </c>
      <c r="C35" s="147" t="s">
        <v>583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50">
        <v>5011</v>
      </c>
      <c r="B36" s="140">
        <v>713100</v>
      </c>
      <c r="C36" s="148" t="s">
        <v>655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50">
        <v>5012</v>
      </c>
      <c r="B37" s="140">
        <v>713200</v>
      </c>
      <c r="C37" s="148" t="s">
        <v>656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50">
        <v>5013</v>
      </c>
      <c r="B38" s="140">
        <v>713300</v>
      </c>
      <c r="C38" s="148" t="s">
        <v>657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50">
        <v>5014</v>
      </c>
      <c r="B39" s="140">
        <v>713400</v>
      </c>
      <c r="C39" s="148" t="s">
        <v>658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50">
        <v>5015</v>
      </c>
      <c r="B40" s="140">
        <v>713500</v>
      </c>
      <c r="C40" s="148" t="s">
        <v>443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50">
        <v>5016</v>
      </c>
      <c r="B41" s="140">
        <v>713600</v>
      </c>
      <c r="C41" s="148" t="s">
        <v>444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5">
        <v>5017</v>
      </c>
      <c r="B42" s="15">
        <v>714000</v>
      </c>
      <c r="C42" s="147" t="s">
        <v>584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50">
        <v>5018</v>
      </c>
      <c r="B43" s="140">
        <v>714100</v>
      </c>
      <c r="C43" s="148" t="s">
        <v>494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50">
        <v>5019</v>
      </c>
      <c r="B44" s="140">
        <v>714300</v>
      </c>
      <c r="C44" s="148" t="s">
        <v>495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50">
        <v>5020</v>
      </c>
      <c r="B45" s="140">
        <v>714400</v>
      </c>
      <c r="C45" s="148" t="s">
        <v>496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50">
        <v>5021</v>
      </c>
      <c r="B46" s="140">
        <v>714500</v>
      </c>
      <c r="C46" s="148" t="s">
        <v>192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50">
        <v>5022</v>
      </c>
      <c r="B47" s="140">
        <v>714600</v>
      </c>
      <c r="C47" s="148" t="s">
        <v>497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5.5">
      <c r="A48" s="135">
        <v>5023</v>
      </c>
      <c r="B48" s="15">
        <v>715000</v>
      </c>
      <c r="C48" s="147" t="s">
        <v>460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50">
        <v>5024</v>
      </c>
      <c r="B49" s="140">
        <v>715100</v>
      </c>
      <c r="C49" s="148" t="s">
        <v>498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50">
        <v>5025</v>
      </c>
      <c r="B50" s="140">
        <v>715200</v>
      </c>
      <c r="C50" s="148" t="s">
        <v>499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50">
        <v>5026</v>
      </c>
      <c r="B51" s="140">
        <v>715300</v>
      </c>
      <c r="C51" s="148" t="s">
        <v>500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5.5">
      <c r="A52" s="150">
        <v>5027</v>
      </c>
      <c r="B52" s="140">
        <v>715400</v>
      </c>
      <c r="C52" s="148" t="s">
        <v>501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50">
        <v>5028</v>
      </c>
      <c r="B53" s="140">
        <v>715500</v>
      </c>
      <c r="C53" s="148" t="s">
        <v>502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50">
        <v>5029</v>
      </c>
      <c r="B54" s="140">
        <v>715600</v>
      </c>
      <c r="C54" s="148" t="s">
        <v>503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5">
        <v>5030</v>
      </c>
      <c r="B55" s="15">
        <v>716000</v>
      </c>
      <c r="C55" s="147" t="s">
        <v>198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5.5">
      <c r="A56" s="150">
        <v>5031</v>
      </c>
      <c r="B56" s="140">
        <v>716100</v>
      </c>
      <c r="C56" s="148" t="s">
        <v>370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5.5">
      <c r="A57" s="150">
        <v>5032</v>
      </c>
      <c r="B57" s="140">
        <v>716200</v>
      </c>
      <c r="C57" s="148" t="s">
        <v>371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5">
        <v>5033</v>
      </c>
      <c r="B58" s="15">
        <v>717000</v>
      </c>
      <c r="C58" s="147" t="s">
        <v>753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 ht="12.75" customHeight="1">
      <c r="A59" s="388" t="s">
        <v>529</v>
      </c>
      <c r="B59" s="389" t="s">
        <v>530</v>
      </c>
      <c r="C59" s="384" t="s">
        <v>531</v>
      </c>
      <c r="D59" s="383" t="s">
        <v>899</v>
      </c>
      <c r="E59" s="383" t="s">
        <v>456</v>
      </c>
      <c r="F59" s="383"/>
      <c r="G59" s="383"/>
      <c r="H59" s="383"/>
      <c r="I59" s="383"/>
      <c r="J59" s="383"/>
      <c r="K59" s="380"/>
    </row>
    <row r="60" spans="1:11" ht="12.75" customHeight="1">
      <c r="A60" s="388"/>
      <c r="B60" s="389"/>
      <c r="C60" s="384"/>
      <c r="D60" s="383"/>
      <c r="E60" s="384" t="s">
        <v>414</v>
      </c>
      <c r="F60" s="383" t="s">
        <v>902</v>
      </c>
      <c r="G60" s="383"/>
      <c r="H60" s="383"/>
      <c r="I60" s="383"/>
      <c r="J60" s="383" t="s">
        <v>901</v>
      </c>
      <c r="K60" s="380" t="s">
        <v>63</v>
      </c>
    </row>
    <row r="61" spans="1:11" ht="25.5">
      <c r="A61" s="388"/>
      <c r="B61" s="389"/>
      <c r="C61" s="384"/>
      <c r="D61" s="383"/>
      <c r="E61" s="384"/>
      <c r="F61" s="265" t="s">
        <v>457</v>
      </c>
      <c r="G61" s="265" t="s">
        <v>458</v>
      </c>
      <c r="H61" s="265" t="s">
        <v>900</v>
      </c>
      <c r="I61" s="265" t="s">
        <v>62</v>
      </c>
      <c r="J61" s="383"/>
      <c r="K61" s="380"/>
    </row>
    <row r="62" spans="1:11">
      <c r="A62" s="26" t="s">
        <v>415</v>
      </c>
      <c r="B62" s="25" t="s">
        <v>416</v>
      </c>
      <c r="C62" s="25" t="s">
        <v>417</v>
      </c>
      <c r="D62" s="25" t="s">
        <v>418</v>
      </c>
      <c r="E62" s="25" t="s">
        <v>419</v>
      </c>
      <c r="F62" s="25" t="s">
        <v>420</v>
      </c>
      <c r="G62" s="25" t="s">
        <v>421</v>
      </c>
      <c r="H62" s="25" t="s">
        <v>422</v>
      </c>
      <c r="I62" s="25" t="s">
        <v>423</v>
      </c>
      <c r="J62" s="25" t="s">
        <v>424</v>
      </c>
      <c r="K62" s="33" t="s">
        <v>425</v>
      </c>
    </row>
    <row r="63" spans="1:11" ht="18.75" customHeight="1">
      <c r="A63" s="150">
        <v>5034</v>
      </c>
      <c r="B63" s="140">
        <v>717100</v>
      </c>
      <c r="C63" s="148" t="s">
        <v>373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50">
        <v>5035</v>
      </c>
      <c r="B64" s="140">
        <v>717200</v>
      </c>
      <c r="C64" s="148" t="s">
        <v>374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50">
        <v>5036</v>
      </c>
      <c r="B65" s="140">
        <v>717300</v>
      </c>
      <c r="C65" s="148" t="s">
        <v>110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50">
        <v>5037</v>
      </c>
      <c r="B66" s="140">
        <v>717400</v>
      </c>
      <c r="C66" s="148" t="s">
        <v>111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50">
        <v>5038</v>
      </c>
      <c r="B67" s="140">
        <v>717500</v>
      </c>
      <c r="C67" s="148" t="s">
        <v>112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50">
        <v>5039</v>
      </c>
      <c r="B68" s="140">
        <v>717600</v>
      </c>
      <c r="C68" s="148" t="s">
        <v>113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8.25">
      <c r="A69" s="135">
        <v>5040</v>
      </c>
      <c r="B69" s="15">
        <v>719000</v>
      </c>
      <c r="C69" s="147" t="s">
        <v>114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5.5">
      <c r="A70" s="150">
        <v>5041</v>
      </c>
      <c r="B70" s="140">
        <v>719100</v>
      </c>
      <c r="C70" s="148" t="s">
        <v>181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5.5">
      <c r="A71" s="150">
        <v>5042</v>
      </c>
      <c r="B71" s="140">
        <v>719200</v>
      </c>
      <c r="C71" s="148" t="s">
        <v>182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5.5">
      <c r="A72" s="150">
        <v>5043</v>
      </c>
      <c r="B72" s="140">
        <v>719300</v>
      </c>
      <c r="C72" s="148" t="s">
        <v>504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50">
        <v>5044</v>
      </c>
      <c r="B73" s="140">
        <v>719400</v>
      </c>
      <c r="C73" s="148" t="s">
        <v>505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5.5">
      <c r="A74" s="150">
        <v>5045</v>
      </c>
      <c r="B74" s="140">
        <v>719500</v>
      </c>
      <c r="C74" s="148" t="s">
        <v>506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5.5">
      <c r="A75" s="150">
        <v>5046</v>
      </c>
      <c r="B75" s="140">
        <v>719600</v>
      </c>
      <c r="C75" s="148" t="s">
        <v>196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5">
        <v>5047</v>
      </c>
      <c r="B76" s="15">
        <v>720000</v>
      </c>
      <c r="C76" s="147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5">
        <v>5048</v>
      </c>
      <c r="B77" s="15">
        <v>721000</v>
      </c>
      <c r="C77" s="147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0">
        <v>5049</v>
      </c>
      <c r="B78" s="140">
        <v>721100</v>
      </c>
      <c r="C78" s="148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0">
        <v>5050</v>
      </c>
      <c r="B79" s="140">
        <v>721200</v>
      </c>
      <c r="C79" s="148" t="s">
        <v>630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0">
        <v>5051</v>
      </c>
      <c r="B80" s="140">
        <v>721300</v>
      </c>
      <c r="C80" s="148" t="s">
        <v>681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0">
        <v>5052</v>
      </c>
      <c r="B81" s="140">
        <v>721400</v>
      </c>
      <c r="C81" s="148" t="s">
        <v>682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5">
        <v>5053</v>
      </c>
      <c r="B82" s="15">
        <v>722000</v>
      </c>
      <c r="C82" s="147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0">
        <v>5054</v>
      </c>
      <c r="B83" s="140">
        <v>722100</v>
      </c>
      <c r="C83" s="148" t="s">
        <v>683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0">
        <v>5055</v>
      </c>
      <c r="B84" s="140">
        <v>722200</v>
      </c>
      <c r="C84" s="148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0">
        <v>5056</v>
      </c>
      <c r="B85" s="140">
        <v>722300</v>
      </c>
      <c r="C85" s="148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 ht="12.75" customHeight="1">
      <c r="A86" s="388" t="s">
        <v>529</v>
      </c>
      <c r="B86" s="389" t="s">
        <v>530</v>
      </c>
      <c r="C86" s="384" t="s">
        <v>531</v>
      </c>
      <c r="D86" s="377" t="s">
        <v>899</v>
      </c>
      <c r="E86" s="377" t="s">
        <v>456</v>
      </c>
      <c r="F86" s="377"/>
      <c r="G86" s="377"/>
      <c r="H86" s="377"/>
      <c r="I86" s="377"/>
      <c r="J86" s="377"/>
      <c r="K86" s="379"/>
    </row>
    <row r="87" spans="1:11" ht="12.75" customHeight="1">
      <c r="A87" s="388"/>
      <c r="B87" s="389"/>
      <c r="C87" s="384"/>
      <c r="D87" s="377"/>
      <c r="E87" s="378" t="s">
        <v>414</v>
      </c>
      <c r="F87" s="377" t="s">
        <v>902</v>
      </c>
      <c r="G87" s="377"/>
      <c r="H87" s="377"/>
      <c r="I87" s="377"/>
      <c r="J87" s="377" t="s">
        <v>901</v>
      </c>
      <c r="K87" s="379" t="s">
        <v>63</v>
      </c>
    </row>
    <row r="88" spans="1:11" ht="25.5">
      <c r="A88" s="388"/>
      <c r="B88" s="389"/>
      <c r="C88" s="384"/>
      <c r="D88" s="377"/>
      <c r="E88" s="378"/>
      <c r="F88" s="15" t="s">
        <v>457</v>
      </c>
      <c r="G88" s="15" t="s">
        <v>458</v>
      </c>
      <c r="H88" s="15" t="s">
        <v>900</v>
      </c>
      <c r="I88" s="15" t="s">
        <v>62</v>
      </c>
      <c r="J88" s="377"/>
      <c r="K88" s="379"/>
    </row>
    <row r="89" spans="1:11">
      <c r="A89" s="26" t="s">
        <v>415</v>
      </c>
      <c r="B89" s="25" t="s">
        <v>416</v>
      </c>
      <c r="C89" s="25" t="s">
        <v>417</v>
      </c>
      <c r="D89" s="27" t="s">
        <v>418</v>
      </c>
      <c r="E89" s="27" t="s">
        <v>419</v>
      </c>
      <c r="F89" s="27" t="s">
        <v>420</v>
      </c>
      <c r="G89" s="27" t="s">
        <v>421</v>
      </c>
      <c r="H89" s="27" t="s">
        <v>422</v>
      </c>
      <c r="I89" s="27" t="s">
        <v>423</v>
      </c>
      <c r="J89" s="27" t="s">
        <v>424</v>
      </c>
      <c r="K89" s="28" t="s">
        <v>425</v>
      </c>
    </row>
    <row r="90" spans="1:11" ht="25.5">
      <c r="A90" s="135">
        <v>5057</v>
      </c>
      <c r="B90" s="15">
        <v>730000</v>
      </c>
      <c r="C90" s="147" t="s">
        <v>754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5">
        <v>5058</v>
      </c>
      <c r="B91" s="15">
        <v>731000</v>
      </c>
      <c r="C91" s="147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0">
        <v>5059</v>
      </c>
      <c r="B92" s="140">
        <v>731100</v>
      </c>
      <c r="C92" s="148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0">
        <v>5060</v>
      </c>
      <c r="B93" s="140">
        <v>731200</v>
      </c>
      <c r="C93" s="148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5">
        <v>5061</v>
      </c>
      <c r="B94" s="15">
        <v>732000</v>
      </c>
      <c r="C94" s="147" t="s">
        <v>755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0">
        <v>5062</v>
      </c>
      <c r="B95" s="140">
        <v>732100</v>
      </c>
      <c r="C95" s="148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0">
        <v>5063</v>
      </c>
      <c r="B96" s="140">
        <v>732200</v>
      </c>
      <c r="C96" s="148" t="s">
        <v>427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0">
        <v>5064</v>
      </c>
      <c r="B97" s="140">
        <v>732300</v>
      </c>
      <c r="C97" s="148" t="s">
        <v>743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0">
        <v>5065</v>
      </c>
      <c r="B98" s="140">
        <v>732400</v>
      </c>
      <c r="C98" s="148" t="s">
        <v>744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5">
        <v>5066</v>
      </c>
      <c r="B99" s="15">
        <v>733000</v>
      </c>
      <c r="C99" s="147" t="s">
        <v>756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0">
        <v>5067</v>
      </c>
      <c r="B100" s="140">
        <v>733100</v>
      </c>
      <c r="C100" s="148" t="s">
        <v>428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0">
        <v>5068</v>
      </c>
      <c r="B101" s="140">
        <v>733200</v>
      </c>
      <c r="C101" s="148" t="s">
        <v>429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5">
        <v>5069</v>
      </c>
      <c r="B102" s="15">
        <v>740000</v>
      </c>
      <c r="C102" s="147" t="s">
        <v>757</v>
      </c>
      <c r="D102" s="20">
        <f>D103+D110+D115+D126+D129</f>
        <v>20059</v>
      </c>
      <c r="E102" s="20">
        <f t="shared" si="20"/>
        <v>17806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79</v>
      </c>
      <c r="K102" s="21">
        <f t="shared" si="21"/>
        <v>17727</v>
      </c>
    </row>
    <row r="103" spans="1:11" ht="17.25" customHeight="1">
      <c r="A103" s="135">
        <v>5070</v>
      </c>
      <c r="B103" s="15">
        <v>741000</v>
      </c>
      <c r="C103" s="147" t="s">
        <v>758</v>
      </c>
      <c r="D103" s="20">
        <f>SUM(D104:D109)</f>
        <v>1185</v>
      </c>
      <c r="E103" s="20">
        <f t="shared" si="20"/>
        <v>387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387</v>
      </c>
    </row>
    <row r="104" spans="1:11" ht="17.25" customHeight="1">
      <c r="A104" s="150">
        <v>5071</v>
      </c>
      <c r="B104" s="140">
        <v>741100</v>
      </c>
      <c r="C104" s="148" t="s">
        <v>430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0">
        <v>5072</v>
      </c>
      <c r="B105" s="140">
        <v>741200</v>
      </c>
      <c r="C105" s="148" t="s">
        <v>431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0">
        <v>5073</v>
      </c>
      <c r="B106" s="140">
        <v>741300</v>
      </c>
      <c r="C106" s="148" t="s">
        <v>432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0">
        <v>5074</v>
      </c>
      <c r="B107" s="140">
        <v>741400</v>
      </c>
      <c r="C107" s="148" t="s">
        <v>433</v>
      </c>
      <c r="D107" s="29">
        <v>1185</v>
      </c>
      <c r="E107" s="23">
        <f t="shared" si="20"/>
        <v>387</v>
      </c>
      <c r="F107" s="54"/>
      <c r="G107" s="54"/>
      <c r="H107" s="54"/>
      <c r="I107" s="54"/>
      <c r="J107" s="54"/>
      <c r="K107" s="55">
        <v>387</v>
      </c>
    </row>
    <row r="108" spans="1:11" ht="17.25" customHeight="1">
      <c r="A108" s="150">
        <v>5075</v>
      </c>
      <c r="B108" s="140">
        <v>741500</v>
      </c>
      <c r="C108" s="148" t="s">
        <v>434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0">
        <v>5076</v>
      </c>
      <c r="B109" s="140">
        <v>741600</v>
      </c>
      <c r="C109" s="148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5">
        <v>5077</v>
      </c>
      <c r="B110" s="15">
        <v>742000</v>
      </c>
      <c r="C110" s="147" t="s">
        <v>759</v>
      </c>
      <c r="D110" s="20">
        <f>SUM(D111:D114)</f>
        <v>18160</v>
      </c>
      <c r="E110" s="20">
        <f t="shared" si="20"/>
        <v>16160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16160</v>
      </c>
    </row>
    <row r="111" spans="1:11" ht="25.5">
      <c r="A111" s="150">
        <v>5078</v>
      </c>
      <c r="B111" s="140">
        <v>742100</v>
      </c>
      <c r="C111" s="148" t="s">
        <v>435</v>
      </c>
      <c r="D111" s="22"/>
      <c r="E111" s="23">
        <f t="shared" si="20"/>
        <v>972</v>
      </c>
      <c r="F111" s="22"/>
      <c r="G111" s="22"/>
      <c r="H111" s="22"/>
      <c r="I111" s="22"/>
      <c r="J111" s="22"/>
      <c r="K111" s="24">
        <v>972</v>
      </c>
    </row>
    <row r="112" spans="1:11" ht="17.25" customHeight="1">
      <c r="A112" s="150">
        <v>5079</v>
      </c>
      <c r="B112" s="140">
        <v>742200</v>
      </c>
      <c r="C112" s="148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0">
        <v>5080</v>
      </c>
      <c r="B113" s="140">
        <v>742300</v>
      </c>
      <c r="C113" s="148" t="s">
        <v>368</v>
      </c>
      <c r="D113" s="22">
        <v>18160</v>
      </c>
      <c r="E113" s="23">
        <f t="shared" si="20"/>
        <v>15188</v>
      </c>
      <c r="F113" s="22"/>
      <c r="G113" s="22"/>
      <c r="H113" s="22"/>
      <c r="I113" s="22"/>
      <c r="J113" s="22"/>
      <c r="K113" s="24">
        <v>15188</v>
      </c>
    </row>
    <row r="114" spans="1:11" ht="17.25" customHeight="1">
      <c r="A114" s="150">
        <v>5081</v>
      </c>
      <c r="B114" s="140">
        <v>742400</v>
      </c>
      <c r="C114" s="148" t="s">
        <v>369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5">
        <v>5082</v>
      </c>
      <c r="B115" s="15">
        <v>743000</v>
      </c>
      <c r="C115" s="147" t="s">
        <v>760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 ht="12.75" customHeight="1">
      <c r="A116" s="388" t="s">
        <v>529</v>
      </c>
      <c r="B116" s="389" t="s">
        <v>530</v>
      </c>
      <c r="C116" s="384" t="s">
        <v>531</v>
      </c>
      <c r="D116" s="377" t="s">
        <v>899</v>
      </c>
      <c r="E116" s="377" t="s">
        <v>456</v>
      </c>
      <c r="F116" s="377"/>
      <c r="G116" s="377"/>
      <c r="H116" s="377"/>
      <c r="I116" s="377"/>
      <c r="J116" s="377"/>
      <c r="K116" s="379"/>
    </row>
    <row r="117" spans="1:11" ht="12.75" customHeight="1">
      <c r="A117" s="388"/>
      <c r="B117" s="389"/>
      <c r="C117" s="384"/>
      <c r="D117" s="377"/>
      <c r="E117" s="378" t="s">
        <v>414</v>
      </c>
      <c r="F117" s="377" t="s">
        <v>902</v>
      </c>
      <c r="G117" s="377"/>
      <c r="H117" s="377"/>
      <c r="I117" s="377"/>
      <c r="J117" s="377" t="s">
        <v>901</v>
      </c>
      <c r="K117" s="379" t="s">
        <v>63</v>
      </c>
    </row>
    <row r="118" spans="1:11" ht="25.5">
      <c r="A118" s="388"/>
      <c r="B118" s="389"/>
      <c r="C118" s="384"/>
      <c r="D118" s="377"/>
      <c r="E118" s="378"/>
      <c r="F118" s="15" t="s">
        <v>457</v>
      </c>
      <c r="G118" s="15" t="s">
        <v>458</v>
      </c>
      <c r="H118" s="15" t="s">
        <v>900</v>
      </c>
      <c r="I118" s="15" t="s">
        <v>62</v>
      </c>
      <c r="J118" s="377"/>
      <c r="K118" s="379"/>
    </row>
    <row r="119" spans="1:11">
      <c r="A119" s="26" t="s">
        <v>415</v>
      </c>
      <c r="B119" s="25" t="s">
        <v>416</v>
      </c>
      <c r="C119" s="25" t="s">
        <v>417</v>
      </c>
      <c r="D119" s="27" t="s">
        <v>418</v>
      </c>
      <c r="E119" s="27" t="s">
        <v>419</v>
      </c>
      <c r="F119" s="27" t="s">
        <v>420</v>
      </c>
      <c r="G119" s="27" t="s">
        <v>421</v>
      </c>
      <c r="H119" s="27" t="s">
        <v>422</v>
      </c>
      <c r="I119" s="27" t="s">
        <v>423</v>
      </c>
      <c r="J119" s="27" t="s">
        <v>424</v>
      </c>
      <c r="K119" s="28" t="s">
        <v>425</v>
      </c>
    </row>
    <row r="120" spans="1:11" ht="18.75" customHeight="1">
      <c r="A120" s="150">
        <v>5083</v>
      </c>
      <c r="B120" s="140">
        <v>743100</v>
      </c>
      <c r="C120" s="148" t="s">
        <v>761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0">
        <v>5084</v>
      </c>
      <c r="B121" s="140">
        <v>743200</v>
      </c>
      <c r="C121" s="148" t="s">
        <v>449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0">
        <v>5085</v>
      </c>
      <c r="B122" s="140">
        <v>743300</v>
      </c>
      <c r="C122" s="148" t="s">
        <v>450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0">
        <v>5086</v>
      </c>
      <c r="B123" s="140">
        <v>743400</v>
      </c>
      <c r="C123" s="148" t="s">
        <v>451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0">
        <v>5087</v>
      </c>
      <c r="B124" s="140">
        <v>743500</v>
      </c>
      <c r="C124" s="148" t="s">
        <v>452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0">
        <v>5088</v>
      </c>
      <c r="B125" s="140">
        <v>743900</v>
      </c>
      <c r="C125" s="148" t="s">
        <v>453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5">
        <v>5089</v>
      </c>
      <c r="B126" s="15">
        <v>744000</v>
      </c>
      <c r="C126" s="147" t="s">
        <v>762</v>
      </c>
      <c r="D126" s="20">
        <f>D127+D128</f>
        <v>214</v>
      </c>
      <c r="E126" s="20">
        <f t="shared" si="20"/>
        <v>79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79</v>
      </c>
      <c r="K126" s="21">
        <f t="shared" si="25"/>
        <v>0</v>
      </c>
    </row>
    <row r="127" spans="1:11" ht="27" customHeight="1">
      <c r="A127" s="150">
        <v>5090</v>
      </c>
      <c r="B127" s="140">
        <v>744100</v>
      </c>
      <c r="C127" s="148" t="s">
        <v>5</v>
      </c>
      <c r="D127" s="22">
        <v>214</v>
      </c>
      <c r="E127" s="23">
        <f t="shared" si="20"/>
        <v>79</v>
      </c>
      <c r="F127" s="22"/>
      <c r="G127" s="22"/>
      <c r="H127" s="22"/>
      <c r="I127" s="22"/>
      <c r="J127" s="22">
        <v>79</v>
      </c>
      <c r="K127" s="24"/>
    </row>
    <row r="128" spans="1:11" ht="25.5">
      <c r="A128" s="150">
        <v>5091</v>
      </c>
      <c r="B128" s="140">
        <v>744200</v>
      </c>
      <c r="C128" s="148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5">
        <v>5092</v>
      </c>
      <c r="B129" s="15">
        <v>745000</v>
      </c>
      <c r="C129" s="147" t="s">
        <v>763</v>
      </c>
      <c r="D129" s="20">
        <f>D130</f>
        <v>500</v>
      </c>
      <c r="E129" s="20">
        <f t="shared" si="20"/>
        <v>1180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1180</v>
      </c>
    </row>
    <row r="130" spans="1:11" ht="18.75" customHeight="1">
      <c r="A130" s="150">
        <v>5093</v>
      </c>
      <c r="B130" s="140">
        <v>745100</v>
      </c>
      <c r="C130" s="148" t="s">
        <v>7</v>
      </c>
      <c r="D130" s="22">
        <v>500</v>
      </c>
      <c r="E130" s="23">
        <f t="shared" si="20"/>
        <v>1180</v>
      </c>
      <c r="F130" s="22"/>
      <c r="G130" s="22"/>
      <c r="H130" s="22"/>
      <c r="I130" s="22"/>
      <c r="J130" s="22"/>
      <c r="K130" s="24">
        <v>1180</v>
      </c>
    </row>
    <row r="131" spans="1:11" ht="25.5">
      <c r="A131" s="135">
        <v>5094</v>
      </c>
      <c r="B131" s="15">
        <v>770000</v>
      </c>
      <c r="C131" s="147" t="s">
        <v>764</v>
      </c>
      <c r="D131" s="20">
        <f>D132+D134</f>
        <v>3178</v>
      </c>
      <c r="E131" s="20">
        <f t="shared" si="20"/>
        <v>3178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3178</v>
      </c>
      <c r="J131" s="20">
        <f t="shared" si="27"/>
        <v>0</v>
      </c>
      <c r="K131" s="21">
        <f t="shared" si="27"/>
        <v>0</v>
      </c>
    </row>
    <row r="132" spans="1:11" ht="25.5">
      <c r="A132" s="135">
        <v>5095</v>
      </c>
      <c r="B132" s="15">
        <v>771000</v>
      </c>
      <c r="C132" s="147" t="s">
        <v>765</v>
      </c>
      <c r="D132" s="20">
        <f>D133</f>
        <v>3178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0">
        <v>5096</v>
      </c>
      <c r="B133" s="140">
        <v>771100</v>
      </c>
      <c r="C133" s="148" t="s">
        <v>650</v>
      </c>
      <c r="D133" s="22">
        <v>3178</v>
      </c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5">
        <v>5097</v>
      </c>
      <c r="B134" s="15">
        <v>772000</v>
      </c>
      <c r="C134" s="147" t="s">
        <v>766</v>
      </c>
      <c r="D134" s="20">
        <f>D135</f>
        <v>0</v>
      </c>
      <c r="E134" s="20">
        <f t="shared" si="20"/>
        <v>3178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3178</v>
      </c>
      <c r="J134" s="20">
        <f t="shared" si="29"/>
        <v>0</v>
      </c>
      <c r="K134" s="21">
        <f t="shared" si="29"/>
        <v>0</v>
      </c>
    </row>
    <row r="135" spans="1:11" ht="25.5">
      <c r="A135" s="150">
        <v>5098</v>
      </c>
      <c r="B135" s="140">
        <v>772100</v>
      </c>
      <c r="C135" s="148" t="s">
        <v>651</v>
      </c>
      <c r="D135" s="22"/>
      <c r="E135" s="23">
        <f t="shared" si="20"/>
        <v>3178</v>
      </c>
      <c r="F135" s="22"/>
      <c r="G135" s="22"/>
      <c r="H135" s="22"/>
      <c r="I135" s="22">
        <v>3178</v>
      </c>
      <c r="J135" s="22"/>
      <c r="K135" s="24"/>
    </row>
    <row r="136" spans="1:11" ht="25.5">
      <c r="A136" s="135">
        <v>5099</v>
      </c>
      <c r="B136" s="15">
        <v>780000</v>
      </c>
      <c r="C136" s="147" t="s">
        <v>767</v>
      </c>
      <c r="D136" s="20">
        <f>D137</f>
        <v>2244009</v>
      </c>
      <c r="E136" s="20">
        <f t="shared" ref="E136:E175" si="30">SUM(F136:K136)</f>
        <v>2286386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2286386</v>
      </c>
      <c r="J136" s="20">
        <f t="shared" si="31"/>
        <v>0</v>
      </c>
      <c r="K136" s="21">
        <f t="shared" si="31"/>
        <v>0</v>
      </c>
    </row>
    <row r="137" spans="1:11" ht="25.5">
      <c r="A137" s="135">
        <v>5100</v>
      </c>
      <c r="B137" s="15">
        <v>781000</v>
      </c>
      <c r="C137" s="147" t="s">
        <v>768</v>
      </c>
      <c r="D137" s="20">
        <f>D138+D139</f>
        <v>2244009</v>
      </c>
      <c r="E137" s="20">
        <f t="shared" si="30"/>
        <v>2286386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2286386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0">
        <v>5101</v>
      </c>
      <c r="B138" s="140">
        <v>781100</v>
      </c>
      <c r="C138" s="148" t="s">
        <v>455</v>
      </c>
      <c r="D138" s="22">
        <v>2244009</v>
      </c>
      <c r="E138" s="23">
        <f>SUM(F138:K138)</f>
        <v>2286386</v>
      </c>
      <c r="F138" s="22"/>
      <c r="G138" s="22"/>
      <c r="H138" s="22"/>
      <c r="I138" s="22">
        <v>2286386</v>
      </c>
      <c r="J138" s="22"/>
      <c r="K138" s="24"/>
    </row>
    <row r="139" spans="1:11" ht="25.5">
      <c r="A139" s="150">
        <v>5102</v>
      </c>
      <c r="B139" s="140">
        <v>781300</v>
      </c>
      <c r="C139" s="148" t="s">
        <v>482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5">
        <v>5103</v>
      </c>
      <c r="B140" s="15">
        <v>790000</v>
      </c>
      <c r="C140" s="147" t="s">
        <v>769</v>
      </c>
      <c r="D140" s="20">
        <f>D141</f>
        <v>8460</v>
      </c>
      <c r="E140" s="20">
        <f t="shared" si="30"/>
        <v>17431</v>
      </c>
      <c r="F140" s="20">
        <f t="shared" ref="F140:K140" si="33">F141</f>
        <v>17431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5">
        <v>5104</v>
      </c>
      <c r="B141" s="15">
        <v>791000</v>
      </c>
      <c r="C141" s="147" t="s">
        <v>770</v>
      </c>
      <c r="D141" s="20">
        <f>D146</f>
        <v>8460</v>
      </c>
      <c r="E141" s="20">
        <f t="shared" si="30"/>
        <v>17431</v>
      </c>
      <c r="F141" s="20">
        <f t="shared" ref="F141:K141" si="34">F146</f>
        <v>17431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 ht="12.75" customHeight="1">
      <c r="A142" s="388" t="s">
        <v>529</v>
      </c>
      <c r="B142" s="389" t="s">
        <v>530</v>
      </c>
      <c r="C142" s="384" t="s">
        <v>531</v>
      </c>
      <c r="D142" s="377" t="s">
        <v>899</v>
      </c>
      <c r="E142" s="377" t="s">
        <v>456</v>
      </c>
      <c r="F142" s="377"/>
      <c r="G142" s="377"/>
      <c r="H142" s="377"/>
      <c r="I142" s="377"/>
      <c r="J142" s="377"/>
      <c r="K142" s="379"/>
    </row>
    <row r="143" spans="1:11" ht="12.75" customHeight="1">
      <c r="A143" s="388"/>
      <c r="B143" s="389"/>
      <c r="C143" s="384"/>
      <c r="D143" s="377"/>
      <c r="E143" s="378" t="s">
        <v>414</v>
      </c>
      <c r="F143" s="377" t="s">
        <v>902</v>
      </c>
      <c r="G143" s="377"/>
      <c r="H143" s="377"/>
      <c r="I143" s="377"/>
      <c r="J143" s="377" t="s">
        <v>901</v>
      </c>
      <c r="K143" s="379" t="s">
        <v>63</v>
      </c>
    </row>
    <row r="144" spans="1:11" ht="25.5">
      <c r="A144" s="388"/>
      <c r="B144" s="389"/>
      <c r="C144" s="384"/>
      <c r="D144" s="377"/>
      <c r="E144" s="378"/>
      <c r="F144" s="15" t="s">
        <v>457</v>
      </c>
      <c r="G144" s="15" t="s">
        <v>458</v>
      </c>
      <c r="H144" s="15" t="s">
        <v>900</v>
      </c>
      <c r="I144" s="15" t="s">
        <v>62</v>
      </c>
      <c r="J144" s="377"/>
      <c r="K144" s="379"/>
    </row>
    <row r="145" spans="1:11">
      <c r="A145" s="26" t="s">
        <v>415</v>
      </c>
      <c r="B145" s="25" t="s">
        <v>416</v>
      </c>
      <c r="C145" s="25" t="s">
        <v>417</v>
      </c>
      <c r="D145" s="27" t="s">
        <v>418</v>
      </c>
      <c r="E145" s="27" t="s">
        <v>419</v>
      </c>
      <c r="F145" s="27" t="s">
        <v>420</v>
      </c>
      <c r="G145" s="27" t="s">
        <v>421</v>
      </c>
      <c r="H145" s="27" t="s">
        <v>422</v>
      </c>
      <c r="I145" s="27" t="s">
        <v>423</v>
      </c>
      <c r="J145" s="27" t="s">
        <v>424</v>
      </c>
      <c r="K145" s="28" t="s">
        <v>425</v>
      </c>
    </row>
    <row r="146" spans="1:11" ht="18.75" customHeight="1">
      <c r="A146" s="150">
        <v>5105</v>
      </c>
      <c r="B146" s="140">
        <v>791100</v>
      </c>
      <c r="C146" s="148" t="s">
        <v>649</v>
      </c>
      <c r="D146" s="22">
        <v>8460</v>
      </c>
      <c r="E146" s="23">
        <f t="shared" si="30"/>
        <v>17431</v>
      </c>
      <c r="F146" s="22">
        <v>17431</v>
      </c>
      <c r="G146" s="22"/>
      <c r="H146" s="22"/>
      <c r="I146" s="22"/>
      <c r="J146" s="22"/>
      <c r="K146" s="24"/>
    </row>
    <row r="147" spans="1:11" ht="25.5">
      <c r="A147" s="135">
        <v>5106</v>
      </c>
      <c r="B147" s="15">
        <v>800000</v>
      </c>
      <c r="C147" s="147" t="s">
        <v>771</v>
      </c>
      <c r="D147" s="20">
        <f>D148+D155+D162+D165</f>
        <v>0</v>
      </c>
      <c r="E147" s="20">
        <f t="shared" si="30"/>
        <v>147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147</v>
      </c>
    </row>
    <row r="148" spans="1:11" ht="25.5">
      <c r="A148" s="135">
        <v>5107</v>
      </c>
      <c r="B148" s="15">
        <v>810000</v>
      </c>
      <c r="C148" s="147" t="s">
        <v>772</v>
      </c>
      <c r="D148" s="20">
        <f>D149+D151+D153</f>
        <v>0</v>
      </c>
      <c r="E148" s="20">
        <f t="shared" si="30"/>
        <v>147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147</v>
      </c>
    </row>
    <row r="149" spans="1:11" ht="18.75" customHeight="1">
      <c r="A149" s="135">
        <v>5108</v>
      </c>
      <c r="B149" s="15">
        <v>811000</v>
      </c>
      <c r="C149" s="147" t="s">
        <v>773</v>
      </c>
      <c r="D149" s="20">
        <f>D150</f>
        <v>0</v>
      </c>
      <c r="E149" s="20">
        <f t="shared" si="30"/>
        <v>147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147</v>
      </c>
    </row>
    <row r="150" spans="1:11" ht="18.75" customHeight="1">
      <c r="A150" s="150">
        <v>5109</v>
      </c>
      <c r="B150" s="140">
        <v>811100</v>
      </c>
      <c r="C150" s="148" t="s">
        <v>574</v>
      </c>
      <c r="D150" s="22"/>
      <c r="E150" s="23">
        <f t="shared" si="30"/>
        <v>147</v>
      </c>
      <c r="F150" s="22"/>
      <c r="G150" s="22"/>
      <c r="H150" s="22"/>
      <c r="I150" s="22"/>
      <c r="J150" s="22"/>
      <c r="K150" s="24">
        <v>147</v>
      </c>
    </row>
    <row r="151" spans="1:11" ht="25.5">
      <c r="A151" s="135">
        <v>5110</v>
      </c>
      <c r="B151" s="15">
        <v>812000</v>
      </c>
      <c r="C151" s="147" t="s">
        <v>774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0">
        <v>5111</v>
      </c>
      <c r="B152" s="140">
        <v>812100</v>
      </c>
      <c r="C152" s="148" t="s">
        <v>575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5">
        <v>5112</v>
      </c>
      <c r="B153" s="15">
        <v>813000</v>
      </c>
      <c r="C153" s="147" t="s">
        <v>775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0">
        <v>5113</v>
      </c>
      <c r="B154" s="140">
        <v>813100</v>
      </c>
      <c r="C154" s="148" t="s">
        <v>631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5">
        <v>5114</v>
      </c>
      <c r="B155" s="15">
        <v>820000</v>
      </c>
      <c r="C155" s="147" t="s">
        <v>776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5">
        <v>5115</v>
      </c>
      <c r="B156" s="15">
        <v>821000</v>
      </c>
      <c r="C156" s="147" t="s">
        <v>777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0">
        <v>5116</v>
      </c>
      <c r="B157" s="140">
        <v>821100</v>
      </c>
      <c r="C157" s="148" t="s">
        <v>564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5">
        <v>5117</v>
      </c>
      <c r="B158" s="15">
        <v>822000</v>
      </c>
      <c r="C158" s="147" t="s">
        <v>778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0">
        <v>5118</v>
      </c>
      <c r="B159" s="140">
        <v>822100</v>
      </c>
      <c r="C159" s="148" t="s">
        <v>565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5">
        <v>5119</v>
      </c>
      <c r="B160" s="15">
        <v>823000</v>
      </c>
      <c r="C160" s="147" t="s">
        <v>779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0">
        <v>5120</v>
      </c>
      <c r="B161" s="140">
        <v>823100</v>
      </c>
      <c r="C161" s="148" t="s">
        <v>566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5">
        <v>5121</v>
      </c>
      <c r="B162" s="15">
        <v>830000</v>
      </c>
      <c r="C162" s="147" t="s">
        <v>780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5">
        <v>5122</v>
      </c>
      <c r="B163" s="15">
        <v>831000</v>
      </c>
      <c r="C163" s="147" t="s">
        <v>781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0">
        <v>5123</v>
      </c>
      <c r="B164" s="140">
        <v>831100</v>
      </c>
      <c r="C164" s="148" t="s">
        <v>445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5">
        <v>5124</v>
      </c>
      <c r="B165" s="15">
        <v>840000</v>
      </c>
      <c r="C165" s="147" t="s">
        <v>782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5">
        <v>5125</v>
      </c>
      <c r="B166" s="15">
        <v>841000</v>
      </c>
      <c r="C166" s="147" t="s">
        <v>783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0">
        <v>5126</v>
      </c>
      <c r="B167" s="140">
        <v>841100</v>
      </c>
      <c r="C167" s="148" t="s">
        <v>446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5">
        <v>5127</v>
      </c>
      <c r="B168" s="15">
        <v>842000</v>
      </c>
      <c r="C168" s="147" t="s">
        <v>784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 ht="12.75" customHeight="1">
      <c r="A169" s="388" t="s">
        <v>529</v>
      </c>
      <c r="B169" s="389" t="s">
        <v>530</v>
      </c>
      <c r="C169" s="384" t="s">
        <v>531</v>
      </c>
      <c r="D169" s="377" t="s">
        <v>899</v>
      </c>
      <c r="E169" s="377" t="s">
        <v>456</v>
      </c>
      <c r="F169" s="377"/>
      <c r="G169" s="377"/>
      <c r="H169" s="377"/>
      <c r="I169" s="377"/>
      <c r="J169" s="377"/>
      <c r="K169" s="379"/>
    </row>
    <row r="170" spans="1:11" ht="12.75" customHeight="1">
      <c r="A170" s="388"/>
      <c r="B170" s="389"/>
      <c r="C170" s="384"/>
      <c r="D170" s="377"/>
      <c r="E170" s="378" t="s">
        <v>414</v>
      </c>
      <c r="F170" s="377" t="s">
        <v>902</v>
      </c>
      <c r="G170" s="377"/>
      <c r="H170" s="377"/>
      <c r="I170" s="377"/>
      <c r="J170" s="377" t="s">
        <v>901</v>
      </c>
      <c r="K170" s="379" t="s">
        <v>63</v>
      </c>
    </row>
    <row r="171" spans="1:11" ht="25.5">
      <c r="A171" s="388"/>
      <c r="B171" s="389"/>
      <c r="C171" s="384"/>
      <c r="D171" s="377"/>
      <c r="E171" s="378"/>
      <c r="F171" s="15" t="s">
        <v>457</v>
      </c>
      <c r="G171" s="15" t="s">
        <v>458</v>
      </c>
      <c r="H171" s="15" t="s">
        <v>900</v>
      </c>
      <c r="I171" s="15" t="s">
        <v>62</v>
      </c>
      <c r="J171" s="377"/>
      <c r="K171" s="379"/>
    </row>
    <row r="172" spans="1:11">
      <c r="A172" s="26" t="s">
        <v>415</v>
      </c>
      <c r="B172" s="25" t="s">
        <v>416</v>
      </c>
      <c r="C172" s="25" t="s">
        <v>417</v>
      </c>
      <c r="D172" s="27" t="s">
        <v>418</v>
      </c>
      <c r="E172" s="27" t="s">
        <v>419</v>
      </c>
      <c r="F172" s="27" t="s">
        <v>420</v>
      </c>
      <c r="G172" s="27" t="s">
        <v>421</v>
      </c>
      <c r="H172" s="27" t="s">
        <v>422</v>
      </c>
      <c r="I172" s="27" t="s">
        <v>423</v>
      </c>
      <c r="J172" s="27" t="s">
        <v>424</v>
      </c>
      <c r="K172" s="28" t="s">
        <v>425</v>
      </c>
    </row>
    <row r="173" spans="1:11" ht="22.5" customHeight="1">
      <c r="A173" s="150">
        <v>5128</v>
      </c>
      <c r="B173" s="140">
        <v>842100</v>
      </c>
      <c r="C173" s="148" t="s">
        <v>447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5">
        <v>5129</v>
      </c>
      <c r="B174" s="15">
        <v>843000</v>
      </c>
      <c r="C174" s="147" t="s">
        <v>785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0">
        <v>5130</v>
      </c>
      <c r="B175" s="140">
        <v>843100</v>
      </c>
      <c r="C175" s="148" t="s">
        <v>448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5">
        <v>5131</v>
      </c>
      <c r="B176" s="15">
        <v>900000</v>
      </c>
      <c r="C176" s="147" t="s">
        <v>786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5">
        <v>5132</v>
      </c>
      <c r="B177" s="15">
        <v>910000</v>
      </c>
      <c r="C177" s="147" t="s">
        <v>787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5">
        <v>5133</v>
      </c>
      <c r="B178" s="15">
        <v>911000</v>
      </c>
      <c r="C178" s="147" t="s">
        <v>788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0">
        <v>5134</v>
      </c>
      <c r="B179" s="140">
        <v>911100</v>
      </c>
      <c r="C179" s="148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0">
        <v>5135</v>
      </c>
      <c r="B180" s="140">
        <v>911200</v>
      </c>
      <c r="C180" s="148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0">
        <v>5136</v>
      </c>
      <c r="B181" s="140">
        <v>911300</v>
      </c>
      <c r="C181" s="148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0">
        <v>5137</v>
      </c>
      <c r="B182" s="140">
        <v>911400</v>
      </c>
      <c r="C182" s="148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0">
        <v>5138</v>
      </c>
      <c r="B183" s="140">
        <v>911500</v>
      </c>
      <c r="C183" s="148" t="s">
        <v>376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0">
        <v>5139</v>
      </c>
      <c r="B184" s="140">
        <v>911600</v>
      </c>
      <c r="C184" s="148" t="s">
        <v>632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0">
        <v>5140</v>
      </c>
      <c r="B185" s="140">
        <v>911700</v>
      </c>
      <c r="C185" s="148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0">
        <v>5141</v>
      </c>
      <c r="B186" s="140">
        <v>911800</v>
      </c>
      <c r="C186" s="148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0">
        <v>5142</v>
      </c>
      <c r="B187" s="140">
        <v>911900</v>
      </c>
      <c r="C187" s="148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5">
        <v>5143</v>
      </c>
      <c r="B188" s="15">
        <v>912000</v>
      </c>
      <c r="C188" s="147" t="s">
        <v>789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0">
        <v>5144</v>
      </c>
      <c r="B189" s="140">
        <v>912100</v>
      </c>
      <c r="C189" s="148" t="s">
        <v>750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0">
        <v>5145</v>
      </c>
      <c r="B190" s="140">
        <v>912200</v>
      </c>
      <c r="C190" s="148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0">
        <v>5146</v>
      </c>
      <c r="B191" s="140">
        <v>912300</v>
      </c>
      <c r="C191" s="148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0">
        <v>5147</v>
      </c>
      <c r="B192" s="140">
        <v>912400</v>
      </c>
      <c r="C192" s="148" t="s">
        <v>790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0">
        <v>5148</v>
      </c>
      <c r="B193" s="140">
        <v>912500</v>
      </c>
      <c r="C193" s="148" t="s">
        <v>659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0">
        <v>5149</v>
      </c>
      <c r="B194" s="140">
        <v>912600</v>
      </c>
      <c r="C194" s="148" t="s">
        <v>660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 ht="12.75" customHeight="1">
      <c r="A195" s="388" t="s">
        <v>529</v>
      </c>
      <c r="B195" s="389" t="s">
        <v>530</v>
      </c>
      <c r="C195" s="384" t="s">
        <v>531</v>
      </c>
      <c r="D195" s="377" t="s">
        <v>899</v>
      </c>
      <c r="E195" s="377" t="s">
        <v>456</v>
      </c>
      <c r="F195" s="377"/>
      <c r="G195" s="377"/>
      <c r="H195" s="377"/>
      <c r="I195" s="377"/>
      <c r="J195" s="377"/>
      <c r="K195" s="379"/>
    </row>
    <row r="196" spans="1:11" ht="12.75" customHeight="1">
      <c r="A196" s="388"/>
      <c r="B196" s="389"/>
      <c r="C196" s="384"/>
      <c r="D196" s="377"/>
      <c r="E196" s="378" t="s">
        <v>414</v>
      </c>
      <c r="F196" s="377" t="s">
        <v>902</v>
      </c>
      <c r="G196" s="377"/>
      <c r="H196" s="377"/>
      <c r="I196" s="377"/>
      <c r="J196" s="377" t="s">
        <v>901</v>
      </c>
      <c r="K196" s="379" t="s">
        <v>63</v>
      </c>
    </row>
    <row r="197" spans="1:11" ht="25.5">
      <c r="A197" s="388"/>
      <c r="B197" s="389"/>
      <c r="C197" s="384"/>
      <c r="D197" s="377"/>
      <c r="E197" s="378"/>
      <c r="F197" s="15" t="s">
        <v>457</v>
      </c>
      <c r="G197" s="15" t="s">
        <v>458</v>
      </c>
      <c r="H197" s="15" t="s">
        <v>900</v>
      </c>
      <c r="I197" s="15" t="s">
        <v>62</v>
      </c>
      <c r="J197" s="377"/>
      <c r="K197" s="379"/>
    </row>
    <row r="198" spans="1:11">
      <c r="A198" s="26" t="s">
        <v>415</v>
      </c>
      <c r="B198" s="25" t="s">
        <v>416</v>
      </c>
      <c r="C198" s="25" t="s">
        <v>417</v>
      </c>
      <c r="D198" s="27" t="s">
        <v>418</v>
      </c>
      <c r="E198" s="27" t="s">
        <v>419</v>
      </c>
      <c r="F198" s="27" t="s">
        <v>420</v>
      </c>
      <c r="G198" s="27" t="s">
        <v>421</v>
      </c>
      <c r="H198" s="27" t="s">
        <v>422</v>
      </c>
      <c r="I198" s="27" t="s">
        <v>423</v>
      </c>
      <c r="J198" s="27" t="s">
        <v>424</v>
      </c>
      <c r="K198" s="28" t="s">
        <v>425</v>
      </c>
    </row>
    <row r="199" spans="1:11" ht="17.25" customHeight="1">
      <c r="A199" s="150">
        <v>5150</v>
      </c>
      <c r="B199" s="140">
        <v>912900</v>
      </c>
      <c r="C199" s="148" t="s">
        <v>661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5">
        <v>5151</v>
      </c>
      <c r="B200" s="15">
        <v>920000</v>
      </c>
      <c r="C200" s="147" t="s">
        <v>791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5">
        <v>5152</v>
      </c>
      <c r="B201" s="15">
        <v>921000</v>
      </c>
      <c r="C201" s="147" t="s">
        <v>792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0">
        <v>5153</v>
      </c>
      <c r="B202" s="140">
        <v>921100</v>
      </c>
      <c r="C202" s="148" t="s">
        <v>662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0">
        <v>5154</v>
      </c>
      <c r="B203" s="140">
        <v>921200</v>
      </c>
      <c r="C203" s="148" t="s">
        <v>663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0">
        <v>5155</v>
      </c>
      <c r="B204" s="140">
        <v>921300</v>
      </c>
      <c r="C204" s="148" t="s">
        <v>664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0">
        <v>5156</v>
      </c>
      <c r="B205" s="140">
        <v>921400</v>
      </c>
      <c r="C205" s="148" t="s">
        <v>793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0">
        <v>5157</v>
      </c>
      <c r="B206" s="140">
        <v>921500</v>
      </c>
      <c r="C206" s="148" t="s">
        <v>377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0">
        <v>5158</v>
      </c>
      <c r="B207" s="140">
        <v>921600</v>
      </c>
      <c r="C207" s="148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0">
        <v>5159</v>
      </c>
      <c r="B208" s="140">
        <v>921700</v>
      </c>
      <c r="C208" s="148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0">
        <v>5160</v>
      </c>
      <c r="B209" s="140">
        <v>921800</v>
      </c>
      <c r="C209" s="148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0">
        <v>5161</v>
      </c>
      <c r="B210" s="140">
        <v>921900</v>
      </c>
      <c r="C210" s="148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5">
        <v>5162</v>
      </c>
      <c r="B211" s="15">
        <v>922000</v>
      </c>
      <c r="C211" s="147" t="s">
        <v>794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0">
        <v>5163</v>
      </c>
      <c r="B212" s="140">
        <v>922100</v>
      </c>
      <c r="C212" s="148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0">
        <v>5164</v>
      </c>
      <c r="B213" s="140">
        <v>922200</v>
      </c>
      <c r="C213" s="148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0">
        <v>5165</v>
      </c>
      <c r="B214" s="140">
        <v>922300</v>
      </c>
      <c r="C214" s="148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0">
        <v>5166</v>
      </c>
      <c r="B215" s="140">
        <v>922400</v>
      </c>
      <c r="C215" s="148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0">
        <v>5167</v>
      </c>
      <c r="B216" s="140">
        <v>922500</v>
      </c>
      <c r="C216" s="148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 ht="12.75" customHeight="1">
      <c r="A217" s="388" t="s">
        <v>529</v>
      </c>
      <c r="B217" s="389" t="s">
        <v>530</v>
      </c>
      <c r="C217" s="384" t="s">
        <v>531</v>
      </c>
      <c r="D217" s="377" t="s">
        <v>899</v>
      </c>
      <c r="E217" s="377" t="s">
        <v>456</v>
      </c>
      <c r="F217" s="377"/>
      <c r="G217" s="377"/>
      <c r="H217" s="377"/>
      <c r="I217" s="377"/>
      <c r="J217" s="377"/>
      <c r="K217" s="379"/>
    </row>
    <row r="218" spans="1:11" ht="12.75" customHeight="1">
      <c r="A218" s="388"/>
      <c r="B218" s="389"/>
      <c r="C218" s="384"/>
      <c r="D218" s="377"/>
      <c r="E218" s="378" t="s">
        <v>414</v>
      </c>
      <c r="F218" s="377" t="s">
        <v>902</v>
      </c>
      <c r="G218" s="377"/>
      <c r="H218" s="377"/>
      <c r="I218" s="377"/>
      <c r="J218" s="377" t="s">
        <v>901</v>
      </c>
      <c r="K218" s="379" t="s">
        <v>63</v>
      </c>
    </row>
    <row r="219" spans="1:11" ht="25.5">
      <c r="A219" s="388"/>
      <c r="B219" s="389"/>
      <c r="C219" s="384"/>
      <c r="D219" s="377"/>
      <c r="E219" s="378"/>
      <c r="F219" s="15" t="s">
        <v>457</v>
      </c>
      <c r="G219" s="15" t="s">
        <v>458</v>
      </c>
      <c r="H219" s="15" t="s">
        <v>900</v>
      </c>
      <c r="I219" s="15" t="s">
        <v>62</v>
      </c>
      <c r="J219" s="377"/>
      <c r="K219" s="379"/>
    </row>
    <row r="220" spans="1:11">
      <c r="A220" s="26" t="s">
        <v>415</v>
      </c>
      <c r="B220" s="25" t="s">
        <v>416</v>
      </c>
      <c r="C220" s="25" t="s">
        <v>417</v>
      </c>
      <c r="D220" s="27" t="s">
        <v>418</v>
      </c>
      <c r="E220" s="27" t="s">
        <v>419</v>
      </c>
      <c r="F220" s="27" t="s">
        <v>420</v>
      </c>
      <c r="G220" s="27" t="s">
        <v>421</v>
      </c>
      <c r="H220" s="27" t="s">
        <v>422</v>
      </c>
      <c r="I220" s="27" t="s">
        <v>423</v>
      </c>
      <c r="J220" s="27" t="s">
        <v>424</v>
      </c>
      <c r="K220" s="28" t="s">
        <v>425</v>
      </c>
    </row>
    <row r="221" spans="1:11" ht="28.5" customHeight="1">
      <c r="A221" s="150">
        <v>5168</v>
      </c>
      <c r="B221" s="140">
        <v>922600</v>
      </c>
      <c r="C221" s="148" t="s">
        <v>647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0">
        <v>5169</v>
      </c>
      <c r="B222" s="140">
        <v>922700</v>
      </c>
      <c r="C222" s="148" t="s">
        <v>648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0">
        <v>5170</v>
      </c>
      <c r="B223" s="140">
        <v>922800</v>
      </c>
      <c r="C223" s="148" t="s">
        <v>378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1">
        <v>5171</v>
      </c>
      <c r="B224" s="141"/>
      <c r="C224" s="149" t="s">
        <v>795</v>
      </c>
      <c r="D224" s="30">
        <f>D22+D176</f>
        <v>2275706</v>
      </c>
      <c r="E224" s="30">
        <f t="shared" si="57"/>
        <v>2324948</v>
      </c>
      <c r="F224" s="30">
        <f t="shared" ref="F224:K224" si="58">F22+F176</f>
        <v>17431</v>
      </c>
      <c r="G224" s="30">
        <f t="shared" si="58"/>
        <v>0</v>
      </c>
      <c r="H224" s="30">
        <f t="shared" si="58"/>
        <v>0</v>
      </c>
      <c r="I224" s="30">
        <f t="shared" si="58"/>
        <v>2289564</v>
      </c>
      <c r="J224" s="30">
        <f t="shared" si="58"/>
        <v>79</v>
      </c>
      <c r="K224" s="31">
        <f t="shared" si="58"/>
        <v>17874</v>
      </c>
    </row>
    <row r="225" spans="1:11">
      <c r="A225" s="366"/>
      <c r="B225" s="367"/>
      <c r="C225" s="367"/>
      <c r="D225" s="368"/>
      <c r="E225" s="368"/>
      <c r="F225" s="368"/>
      <c r="G225" s="368"/>
      <c r="H225" s="368"/>
      <c r="I225" s="368"/>
      <c r="J225" s="368"/>
      <c r="K225" s="368"/>
    </row>
    <row r="226" spans="1:11">
      <c r="A226" s="366"/>
      <c r="B226" s="367"/>
      <c r="C226" s="367"/>
      <c r="D226" s="368"/>
      <c r="E226" s="368"/>
      <c r="F226" s="368"/>
      <c r="G226" s="368"/>
      <c r="H226" s="368"/>
      <c r="I226" s="368"/>
      <c r="J226" s="368"/>
      <c r="K226" s="368"/>
    </row>
    <row r="227" spans="1:11">
      <c r="A227" s="152" t="s">
        <v>364</v>
      </c>
      <c r="B227" s="367"/>
      <c r="C227" s="367"/>
      <c r="D227" s="368"/>
      <c r="E227" s="368"/>
      <c r="F227" s="368"/>
      <c r="G227" s="368"/>
      <c r="H227" s="368"/>
      <c r="I227" s="368"/>
      <c r="J227" s="368"/>
      <c r="K227" s="368"/>
    </row>
    <row r="228" spans="1:11" ht="13.5" thickBot="1">
      <c r="A228" s="366"/>
      <c r="B228" s="367"/>
      <c r="C228" s="367"/>
      <c r="D228" s="368"/>
      <c r="E228" s="368"/>
      <c r="F228" s="368"/>
      <c r="G228" s="368"/>
      <c r="H228" s="368"/>
      <c r="I228" s="368"/>
      <c r="J228" s="368" t="s">
        <v>241</v>
      </c>
      <c r="K228" s="368"/>
    </row>
    <row r="229" spans="1:11" ht="12.75" customHeight="1">
      <c r="A229" s="385" t="s">
        <v>529</v>
      </c>
      <c r="B229" s="381" t="s">
        <v>530</v>
      </c>
      <c r="C229" s="381" t="s">
        <v>531</v>
      </c>
      <c r="D229" s="381" t="s">
        <v>903</v>
      </c>
      <c r="E229" s="381" t="s">
        <v>379</v>
      </c>
      <c r="F229" s="393"/>
      <c r="G229" s="393"/>
      <c r="H229" s="393"/>
      <c r="I229" s="393"/>
      <c r="J229" s="393"/>
      <c r="K229" s="394"/>
    </row>
    <row r="230" spans="1:11" ht="12.75" customHeight="1">
      <c r="A230" s="391"/>
      <c r="B230" s="390"/>
      <c r="C230" s="390"/>
      <c r="D230" s="390"/>
      <c r="E230" s="377" t="s">
        <v>909</v>
      </c>
      <c r="F230" s="377" t="s">
        <v>426</v>
      </c>
      <c r="G230" s="390"/>
      <c r="H230" s="390"/>
      <c r="I230" s="390"/>
      <c r="J230" s="377" t="s">
        <v>901</v>
      </c>
      <c r="K230" s="379" t="s">
        <v>63</v>
      </c>
    </row>
    <row r="231" spans="1:11" ht="25.5">
      <c r="A231" s="391"/>
      <c r="B231" s="390"/>
      <c r="C231" s="390"/>
      <c r="D231" s="390"/>
      <c r="E231" s="390"/>
      <c r="F231" s="15" t="s">
        <v>380</v>
      </c>
      <c r="G231" s="15" t="s">
        <v>458</v>
      </c>
      <c r="H231" s="15" t="s">
        <v>900</v>
      </c>
      <c r="I231" s="15" t="s">
        <v>62</v>
      </c>
      <c r="J231" s="390"/>
      <c r="K231" s="392"/>
    </row>
    <row r="232" spans="1:11">
      <c r="A232" s="135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7" t="s">
        <v>796</v>
      </c>
      <c r="D233" s="20">
        <f>D234+D430</f>
        <v>2275706</v>
      </c>
      <c r="E233" s="20">
        <f t="shared" ref="E233:E304" si="59">SUM(F233:K233)</f>
        <v>2337130</v>
      </c>
      <c r="F233" s="20">
        <f t="shared" ref="F233:K233" si="60">F234+F430</f>
        <v>17431</v>
      </c>
      <c r="G233" s="20">
        <f t="shared" si="60"/>
        <v>0</v>
      </c>
      <c r="H233" s="20">
        <f t="shared" si="60"/>
        <v>0</v>
      </c>
      <c r="I233" s="20">
        <f t="shared" si="60"/>
        <v>2298146</v>
      </c>
      <c r="J233" s="20">
        <f t="shared" si="60"/>
        <v>68</v>
      </c>
      <c r="K233" s="21">
        <f t="shared" si="60"/>
        <v>21485</v>
      </c>
    </row>
    <row r="234" spans="1:11" ht="26.25" customHeight="1">
      <c r="A234" s="153">
        <v>5173</v>
      </c>
      <c r="B234" s="15">
        <v>400000</v>
      </c>
      <c r="C234" s="147" t="s">
        <v>797</v>
      </c>
      <c r="D234" s="20">
        <f>D235+D261+D310+D329+D357+D370+D390+D409</f>
        <v>2256118</v>
      </c>
      <c r="E234" s="20">
        <f t="shared" si="59"/>
        <v>2334834</v>
      </c>
      <c r="F234" s="20">
        <f t="shared" ref="F234:K234" si="61">F235+F261+F310+F329+F357+F370+F390+F409</f>
        <v>16795</v>
      </c>
      <c r="G234" s="20">
        <f t="shared" si="61"/>
        <v>0</v>
      </c>
      <c r="H234" s="20">
        <f t="shared" si="61"/>
        <v>0</v>
      </c>
      <c r="I234" s="20">
        <f t="shared" si="61"/>
        <v>2298146</v>
      </c>
      <c r="J234" s="20">
        <f t="shared" si="61"/>
        <v>68</v>
      </c>
      <c r="K234" s="21">
        <f t="shared" si="61"/>
        <v>19825</v>
      </c>
    </row>
    <row r="235" spans="1:11" ht="26.25" customHeight="1">
      <c r="A235" s="153">
        <v>5174</v>
      </c>
      <c r="B235" s="15">
        <v>410000</v>
      </c>
      <c r="C235" s="147" t="s">
        <v>798</v>
      </c>
      <c r="D235" s="20">
        <f>D236+D238+D242+D244+D253+D255+D257+D259</f>
        <v>1614262</v>
      </c>
      <c r="E235" s="20">
        <f t="shared" si="59"/>
        <v>1647634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0</v>
      </c>
      <c r="I235" s="20">
        <f t="shared" si="62"/>
        <v>1635912</v>
      </c>
      <c r="J235" s="20">
        <f t="shared" si="62"/>
        <v>0</v>
      </c>
      <c r="K235" s="21">
        <f t="shared" si="62"/>
        <v>11722</v>
      </c>
    </row>
    <row r="236" spans="1:11" ht="26.25" customHeight="1">
      <c r="A236" s="153">
        <v>5175</v>
      </c>
      <c r="B236" s="15">
        <v>411000</v>
      </c>
      <c r="C236" s="147" t="s">
        <v>799</v>
      </c>
      <c r="D236" s="20">
        <f>D237</f>
        <v>1332352</v>
      </c>
      <c r="E236" s="20">
        <f t="shared" si="59"/>
        <v>1361392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1351141</v>
      </c>
      <c r="J236" s="20">
        <f t="shared" si="63"/>
        <v>0</v>
      </c>
      <c r="K236" s="21">
        <f t="shared" si="63"/>
        <v>10251</v>
      </c>
    </row>
    <row r="237" spans="1:11" ht="24" customHeight="1">
      <c r="A237" s="154">
        <v>5176</v>
      </c>
      <c r="B237" s="140">
        <v>411100</v>
      </c>
      <c r="C237" s="148" t="s">
        <v>381</v>
      </c>
      <c r="D237" s="22">
        <v>1332352</v>
      </c>
      <c r="E237" s="23">
        <f t="shared" si="59"/>
        <v>1361392</v>
      </c>
      <c r="F237" s="22"/>
      <c r="G237" s="22"/>
      <c r="H237" s="22"/>
      <c r="I237" s="22">
        <v>1351141</v>
      </c>
      <c r="J237" s="22"/>
      <c r="K237" s="24">
        <v>10251</v>
      </c>
    </row>
    <row r="238" spans="1:11" ht="25.5">
      <c r="A238" s="153">
        <v>5177</v>
      </c>
      <c r="B238" s="15">
        <v>412000</v>
      </c>
      <c r="C238" s="147" t="s">
        <v>800</v>
      </c>
      <c r="D238" s="20">
        <f>SUM(D239:D241)</f>
        <v>219376</v>
      </c>
      <c r="E238" s="20">
        <f t="shared" si="59"/>
        <v>209584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208113</v>
      </c>
      <c r="J238" s="20">
        <f t="shared" si="64"/>
        <v>0</v>
      </c>
      <c r="K238" s="21">
        <f t="shared" si="64"/>
        <v>1471</v>
      </c>
    </row>
    <row r="239" spans="1:11" ht="21.75" customHeight="1">
      <c r="A239" s="154">
        <v>5178</v>
      </c>
      <c r="B239" s="140">
        <v>412100</v>
      </c>
      <c r="C239" s="148" t="s">
        <v>801</v>
      </c>
      <c r="D239" s="22">
        <v>150772</v>
      </c>
      <c r="E239" s="23">
        <f t="shared" si="59"/>
        <v>139499</v>
      </c>
      <c r="F239" s="22"/>
      <c r="G239" s="22"/>
      <c r="H239" s="22"/>
      <c r="I239" s="22">
        <v>138552</v>
      </c>
      <c r="J239" s="22"/>
      <c r="K239" s="24">
        <v>947</v>
      </c>
    </row>
    <row r="240" spans="1:11" ht="21.75" customHeight="1">
      <c r="A240" s="154">
        <v>5179</v>
      </c>
      <c r="B240" s="140">
        <v>412200</v>
      </c>
      <c r="C240" s="148" t="s">
        <v>17</v>
      </c>
      <c r="D240" s="22">
        <v>68604</v>
      </c>
      <c r="E240" s="23">
        <f t="shared" si="59"/>
        <v>70085</v>
      </c>
      <c r="F240" s="22"/>
      <c r="G240" s="22"/>
      <c r="H240" s="22"/>
      <c r="I240" s="22">
        <v>69561</v>
      </c>
      <c r="J240" s="22"/>
      <c r="K240" s="24">
        <v>524</v>
      </c>
    </row>
    <row r="241" spans="1:11" ht="21.75" customHeight="1">
      <c r="A241" s="154">
        <v>5180</v>
      </c>
      <c r="B241" s="140">
        <v>412300</v>
      </c>
      <c r="C241" s="148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7" t="s">
        <v>802</v>
      </c>
      <c r="D242" s="20">
        <f>D243</f>
        <v>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4">
        <v>5182</v>
      </c>
      <c r="B243" s="140">
        <v>413100</v>
      </c>
      <c r="C243" s="148" t="s">
        <v>19</v>
      </c>
      <c r="D243" s="22"/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3">
        <v>5183</v>
      </c>
      <c r="B244" s="15">
        <v>414000</v>
      </c>
      <c r="C244" s="147" t="s">
        <v>803</v>
      </c>
      <c r="D244" s="20">
        <f>SUM(D245:D252)</f>
        <v>12028</v>
      </c>
      <c r="E244" s="20">
        <f t="shared" si="59"/>
        <v>24598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24598</v>
      </c>
      <c r="J244" s="20">
        <f t="shared" si="66"/>
        <v>0</v>
      </c>
      <c r="K244" s="21">
        <f t="shared" si="66"/>
        <v>0</v>
      </c>
    </row>
    <row r="245" spans="1:11" ht="27" customHeight="1">
      <c r="A245" s="154">
        <v>5184</v>
      </c>
      <c r="B245" s="140">
        <v>414100</v>
      </c>
      <c r="C245" s="148" t="s">
        <v>382</v>
      </c>
      <c r="D245" s="22">
        <v>3178</v>
      </c>
      <c r="E245" s="23">
        <f t="shared" si="59"/>
        <v>3206</v>
      </c>
      <c r="F245" s="22"/>
      <c r="G245" s="22"/>
      <c r="H245" s="22"/>
      <c r="I245" s="22">
        <v>3206</v>
      </c>
      <c r="J245" s="22"/>
      <c r="K245" s="24"/>
    </row>
    <row r="246" spans="1:11" ht="21.75" customHeight="1">
      <c r="A246" s="154">
        <v>5185</v>
      </c>
      <c r="B246" s="140">
        <v>414200</v>
      </c>
      <c r="C246" s="148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4">
        <v>5186</v>
      </c>
      <c r="B247" s="140">
        <v>414300</v>
      </c>
      <c r="C247" s="148" t="s">
        <v>11</v>
      </c>
      <c r="D247" s="22">
        <v>8850</v>
      </c>
      <c r="E247" s="23">
        <f t="shared" si="59"/>
        <v>18507</v>
      </c>
      <c r="F247" s="22"/>
      <c r="G247" s="22"/>
      <c r="H247" s="22"/>
      <c r="I247" s="22">
        <v>18507</v>
      </c>
      <c r="J247" s="22"/>
      <c r="K247" s="24"/>
    </row>
    <row r="248" spans="1:11" ht="12.75" customHeight="1">
      <c r="A248" s="388" t="s">
        <v>529</v>
      </c>
      <c r="B248" s="389" t="s">
        <v>530</v>
      </c>
      <c r="C248" s="384" t="s">
        <v>531</v>
      </c>
      <c r="D248" s="384" t="s">
        <v>904</v>
      </c>
      <c r="E248" s="377" t="s">
        <v>379</v>
      </c>
      <c r="F248" s="390"/>
      <c r="G248" s="390"/>
      <c r="H248" s="390"/>
      <c r="I248" s="390"/>
      <c r="J248" s="390"/>
      <c r="K248" s="392"/>
    </row>
    <row r="249" spans="1:11" ht="12.75" customHeight="1">
      <c r="A249" s="388"/>
      <c r="B249" s="389"/>
      <c r="C249" s="384"/>
      <c r="D249" s="384"/>
      <c r="E249" s="377" t="s">
        <v>909</v>
      </c>
      <c r="F249" s="377" t="s">
        <v>426</v>
      </c>
      <c r="G249" s="390"/>
      <c r="H249" s="390"/>
      <c r="I249" s="390"/>
      <c r="J249" s="377" t="s">
        <v>901</v>
      </c>
      <c r="K249" s="379" t="s">
        <v>63</v>
      </c>
    </row>
    <row r="250" spans="1:11" ht="25.5">
      <c r="A250" s="388"/>
      <c r="B250" s="389"/>
      <c r="C250" s="384"/>
      <c r="D250" s="384"/>
      <c r="E250" s="390"/>
      <c r="F250" s="15" t="s">
        <v>380</v>
      </c>
      <c r="G250" s="15" t="s">
        <v>458</v>
      </c>
      <c r="H250" s="15" t="s">
        <v>900</v>
      </c>
      <c r="I250" s="15" t="s">
        <v>62</v>
      </c>
      <c r="J250" s="390"/>
      <c r="K250" s="392"/>
    </row>
    <row r="251" spans="1:11">
      <c r="A251" s="32" t="s">
        <v>415</v>
      </c>
      <c r="B251" s="25" t="s">
        <v>416</v>
      </c>
      <c r="C251" s="25" t="s">
        <v>417</v>
      </c>
      <c r="D251" s="25" t="s">
        <v>418</v>
      </c>
      <c r="E251" s="25" t="s">
        <v>419</v>
      </c>
      <c r="F251" s="25" t="s">
        <v>420</v>
      </c>
      <c r="G251" s="25" t="s">
        <v>421</v>
      </c>
      <c r="H251" s="25" t="s">
        <v>422</v>
      </c>
      <c r="I251" s="25" t="s">
        <v>423</v>
      </c>
      <c r="J251" s="25" t="s">
        <v>424</v>
      </c>
      <c r="K251" s="33" t="s">
        <v>425</v>
      </c>
    </row>
    <row r="252" spans="1:11" ht="25.5">
      <c r="A252" s="154">
        <v>5187</v>
      </c>
      <c r="B252" s="140">
        <v>414400</v>
      </c>
      <c r="C252" s="148" t="s">
        <v>585</v>
      </c>
      <c r="D252" s="22"/>
      <c r="E252" s="23">
        <f t="shared" si="59"/>
        <v>2885</v>
      </c>
      <c r="F252" s="22"/>
      <c r="G252" s="22"/>
      <c r="H252" s="22"/>
      <c r="I252" s="22">
        <v>2885</v>
      </c>
      <c r="J252" s="22"/>
      <c r="K252" s="24"/>
    </row>
    <row r="253" spans="1:11" ht="17.25" customHeight="1">
      <c r="A253" s="153">
        <v>5188</v>
      </c>
      <c r="B253" s="15">
        <v>415000</v>
      </c>
      <c r="C253" s="147" t="s">
        <v>804</v>
      </c>
      <c r="D253" s="20">
        <f>D254</f>
        <v>37036</v>
      </c>
      <c r="E253" s="20">
        <f t="shared" si="59"/>
        <v>36699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36699</v>
      </c>
      <c r="J253" s="20">
        <f t="shared" si="67"/>
        <v>0</v>
      </c>
      <c r="K253" s="21">
        <f t="shared" si="67"/>
        <v>0</v>
      </c>
    </row>
    <row r="254" spans="1:11" ht="17.25" customHeight="1">
      <c r="A254" s="154">
        <v>5189</v>
      </c>
      <c r="B254" s="140">
        <v>415100</v>
      </c>
      <c r="C254" s="148" t="s">
        <v>586</v>
      </c>
      <c r="D254" s="22">
        <v>37036</v>
      </c>
      <c r="E254" s="23">
        <f t="shared" si="59"/>
        <v>36699</v>
      </c>
      <c r="F254" s="22"/>
      <c r="G254" s="22"/>
      <c r="H254" s="22"/>
      <c r="I254" s="22">
        <v>36699</v>
      </c>
      <c r="J254" s="22"/>
      <c r="K254" s="24"/>
    </row>
    <row r="255" spans="1:11" ht="25.5">
      <c r="A255" s="153">
        <v>5190</v>
      </c>
      <c r="B255" s="15">
        <v>416000</v>
      </c>
      <c r="C255" s="147" t="s">
        <v>805</v>
      </c>
      <c r="D255" s="20">
        <f>D256</f>
        <v>13470</v>
      </c>
      <c r="E255" s="94">
        <f t="shared" si="59"/>
        <v>15361</v>
      </c>
      <c r="F255" s="94">
        <f t="shared" ref="F255:K255" si="68">F256</f>
        <v>0</v>
      </c>
      <c r="G255" s="94">
        <f t="shared" si="68"/>
        <v>0</v>
      </c>
      <c r="H255" s="94">
        <f t="shared" si="68"/>
        <v>0</v>
      </c>
      <c r="I255" s="94">
        <f t="shared" si="68"/>
        <v>15361</v>
      </c>
      <c r="J255" s="94">
        <f t="shared" si="68"/>
        <v>0</v>
      </c>
      <c r="K255" s="95">
        <f t="shared" si="68"/>
        <v>0</v>
      </c>
    </row>
    <row r="256" spans="1:11" ht="17.25" customHeight="1">
      <c r="A256" s="154">
        <v>5191</v>
      </c>
      <c r="B256" s="140">
        <v>416100</v>
      </c>
      <c r="C256" s="148" t="s">
        <v>587</v>
      </c>
      <c r="D256" s="22">
        <v>13470</v>
      </c>
      <c r="E256" s="23">
        <f t="shared" si="59"/>
        <v>15361</v>
      </c>
      <c r="F256" s="22"/>
      <c r="G256" s="22"/>
      <c r="H256" s="22"/>
      <c r="I256" s="22">
        <v>15361</v>
      </c>
      <c r="J256" s="22"/>
      <c r="K256" s="24"/>
    </row>
    <row r="257" spans="1:11" ht="17.25" customHeight="1">
      <c r="A257" s="153">
        <v>5192</v>
      </c>
      <c r="B257" s="15">
        <v>417000</v>
      </c>
      <c r="C257" s="147" t="s">
        <v>806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40">
        <v>417100</v>
      </c>
      <c r="C258" s="148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7" t="s">
        <v>807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40">
        <v>418100</v>
      </c>
      <c r="C260" s="148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3">
        <v>5196</v>
      </c>
      <c r="B261" s="15">
        <v>420000</v>
      </c>
      <c r="C261" s="147" t="s">
        <v>808</v>
      </c>
      <c r="D261" s="20">
        <f>D262+D270+D276+D289+D297+D300</f>
        <v>640706</v>
      </c>
      <c r="E261" s="20">
        <f t="shared" si="59"/>
        <v>684149</v>
      </c>
      <c r="F261" s="20">
        <f t="shared" ref="F261:K261" si="71">F262+F270+F276+F289+F297+F300</f>
        <v>16795</v>
      </c>
      <c r="G261" s="20">
        <f t="shared" si="71"/>
        <v>0</v>
      </c>
      <c r="H261" s="20">
        <f t="shared" si="71"/>
        <v>0</v>
      </c>
      <c r="I261" s="20">
        <f t="shared" si="71"/>
        <v>659426</v>
      </c>
      <c r="J261" s="20">
        <f t="shared" si="71"/>
        <v>68</v>
      </c>
      <c r="K261" s="21">
        <f t="shared" si="71"/>
        <v>7860</v>
      </c>
    </row>
    <row r="262" spans="1:11" ht="17.25" customHeight="1">
      <c r="A262" s="153">
        <v>5197</v>
      </c>
      <c r="B262" s="15">
        <v>421000</v>
      </c>
      <c r="C262" s="147" t="s">
        <v>809</v>
      </c>
      <c r="D262" s="20">
        <f>SUM(D263:D269)</f>
        <v>101956</v>
      </c>
      <c r="E262" s="20">
        <f t="shared" si="59"/>
        <v>112114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110956</v>
      </c>
      <c r="J262" s="20">
        <f t="shared" si="72"/>
        <v>9</v>
      </c>
      <c r="K262" s="21">
        <f t="shared" si="72"/>
        <v>1149</v>
      </c>
    </row>
    <row r="263" spans="1:11" ht="17.25" customHeight="1">
      <c r="A263" s="154">
        <v>5198</v>
      </c>
      <c r="B263" s="140">
        <v>421100</v>
      </c>
      <c r="C263" s="148" t="s">
        <v>14</v>
      </c>
      <c r="D263" s="22">
        <v>2040</v>
      </c>
      <c r="E263" s="23">
        <f t="shared" si="59"/>
        <v>1619</v>
      </c>
      <c r="F263" s="22"/>
      <c r="G263" s="22"/>
      <c r="H263" s="22"/>
      <c r="I263" s="22">
        <v>1539</v>
      </c>
      <c r="J263" s="22"/>
      <c r="K263" s="24">
        <v>80</v>
      </c>
    </row>
    <row r="264" spans="1:11" ht="17.25" customHeight="1">
      <c r="A264" s="154">
        <v>5199</v>
      </c>
      <c r="B264" s="140">
        <v>421200</v>
      </c>
      <c r="C264" s="148" t="s">
        <v>15</v>
      </c>
      <c r="D264" s="22">
        <v>81687</v>
      </c>
      <c r="E264" s="23">
        <f t="shared" si="59"/>
        <v>94376</v>
      </c>
      <c r="F264" s="22"/>
      <c r="G264" s="22"/>
      <c r="H264" s="22"/>
      <c r="I264" s="22">
        <v>93380</v>
      </c>
      <c r="J264" s="22"/>
      <c r="K264" s="24">
        <v>996</v>
      </c>
    </row>
    <row r="265" spans="1:11" ht="17.25" customHeight="1">
      <c r="A265" s="154">
        <v>5200</v>
      </c>
      <c r="B265" s="140">
        <v>421300</v>
      </c>
      <c r="C265" s="148" t="s">
        <v>16</v>
      </c>
      <c r="D265" s="22">
        <v>10109</v>
      </c>
      <c r="E265" s="23">
        <f t="shared" si="59"/>
        <v>12814</v>
      </c>
      <c r="F265" s="22"/>
      <c r="G265" s="22"/>
      <c r="H265" s="22"/>
      <c r="I265" s="22">
        <v>12802</v>
      </c>
      <c r="J265" s="22"/>
      <c r="K265" s="24">
        <v>12</v>
      </c>
    </row>
    <row r="266" spans="1:11" ht="17.25" customHeight="1">
      <c r="A266" s="154">
        <v>5201</v>
      </c>
      <c r="B266" s="140">
        <v>421400</v>
      </c>
      <c r="C266" s="148" t="s">
        <v>64</v>
      </c>
      <c r="D266" s="22">
        <v>6605</v>
      </c>
      <c r="E266" s="23">
        <f t="shared" si="59"/>
        <v>1810</v>
      </c>
      <c r="F266" s="22"/>
      <c r="G266" s="22"/>
      <c r="H266" s="22"/>
      <c r="I266" s="22">
        <v>1749</v>
      </c>
      <c r="J266" s="22"/>
      <c r="K266" s="24">
        <v>61</v>
      </c>
    </row>
    <row r="267" spans="1:11" ht="17.25" customHeight="1">
      <c r="A267" s="154">
        <v>5202</v>
      </c>
      <c r="B267" s="140">
        <v>421500</v>
      </c>
      <c r="C267" s="148" t="s">
        <v>65</v>
      </c>
      <c r="D267" s="22">
        <v>1515</v>
      </c>
      <c r="E267" s="23">
        <f t="shared" si="59"/>
        <v>1486</v>
      </c>
      <c r="F267" s="22"/>
      <c r="G267" s="22"/>
      <c r="H267" s="22"/>
      <c r="I267" s="22">
        <v>1486</v>
      </c>
      <c r="J267" s="22"/>
      <c r="K267" s="24"/>
    </row>
    <row r="268" spans="1:11" ht="17.25" customHeight="1">
      <c r="A268" s="154">
        <v>5203</v>
      </c>
      <c r="B268" s="140">
        <v>421600</v>
      </c>
      <c r="C268" s="148" t="s">
        <v>66</v>
      </c>
      <c r="D268" s="22"/>
      <c r="E268" s="23">
        <f t="shared" si="59"/>
        <v>9</v>
      </c>
      <c r="F268" s="22"/>
      <c r="G268" s="22"/>
      <c r="H268" s="22"/>
      <c r="I268" s="22"/>
      <c r="J268" s="22">
        <v>9</v>
      </c>
      <c r="K268" s="24"/>
    </row>
    <row r="269" spans="1:11" ht="17.25" customHeight="1">
      <c r="A269" s="154">
        <v>5204</v>
      </c>
      <c r="B269" s="140">
        <v>421900</v>
      </c>
      <c r="C269" s="148" t="s">
        <v>576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3">
        <v>5205</v>
      </c>
      <c r="B270" s="15">
        <v>422000</v>
      </c>
      <c r="C270" s="147" t="s">
        <v>810</v>
      </c>
      <c r="D270" s="20">
        <f>SUM(D271:D275)</f>
        <v>2721</v>
      </c>
      <c r="E270" s="20">
        <f t="shared" si="59"/>
        <v>3316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2820</v>
      </c>
      <c r="J270" s="20">
        <f t="shared" si="73"/>
        <v>0</v>
      </c>
      <c r="K270" s="21">
        <f t="shared" si="73"/>
        <v>496</v>
      </c>
    </row>
    <row r="271" spans="1:11" ht="17.25" customHeight="1">
      <c r="A271" s="154">
        <v>5206</v>
      </c>
      <c r="B271" s="140">
        <v>422100</v>
      </c>
      <c r="C271" s="148" t="s">
        <v>8</v>
      </c>
      <c r="D271" s="22">
        <v>486</v>
      </c>
      <c r="E271" s="23">
        <f t="shared" si="59"/>
        <v>496</v>
      </c>
      <c r="F271" s="22"/>
      <c r="G271" s="22"/>
      <c r="H271" s="22"/>
      <c r="I271" s="22"/>
      <c r="J271" s="22"/>
      <c r="K271" s="24">
        <v>496</v>
      </c>
    </row>
    <row r="272" spans="1:11" ht="17.25" customHeight="1">
      <c r="A272" s="154">
        <v>5207</v>
      </c>
      <c r="B272" s="140">
        <v>422200</v>
      </c>
      <c r="C272" s="148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4">
        <v>5208</v>
      </c>
      <c r="B273" s="140">
        <v>422300</v>
      </c>
      <c r="C273" s="148" t="s">
        <v>320</v>
      </c>
      <c r="D273" s="22">
        <v>2235</v>
      </c>
      <c r="E273" s="23">
        <f t="shared" si="59"/>
        <v>2820</v>
      </c>
      <c r="F273" s="22"/>
      <c r="G273" s="22"/>
      <c r="H273" s="22"/>
      <c r="I273" s="22">
        <v>2820</v>
      </c>
      <c r="J273" s="22"/>
      <c r="K273" s="24"/>
    </row>
    <row r="274" spans="1:11" ht="17.25" customHeight="1">
      <c r="A274" s="154">
        <v>5209</v>
      </c>
      <c r="B274" s="140">
        <v>422400</v>
      </c>
      <c r="C274" s="148" t="s">
        <v>588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40">
        <v>422900</v>
      </c>
      <c r="C275" s="148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7" t="s">
        <v>811</v>
      </c>
      <c r="D276" s="20">
        <f>SUM(D277:D288)</f>
        <v>9966</v>
      </c>
      <c r="E276" s="20">
        <f t="shared" si="59"/>
        <v>10117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9581</v>
      </c>
      <c r="J276" s="20">
        <f t="shared" si="74"/>
        <v>24</v>
      </c>
      <c r="K276" s="21">
        <f t="shared" si="74"/>
        <v>512</v>
      </c>
    </row>
    <row r="277" spans="1:11" ht="17.25" customHeight="1">
      <c r="A277" s="154">
        <v>5212</v>
      </c>
      <c r="B277" s="140">
        <v>423100</v>
      </c>
      <c r="C277" s="148" t="s">
        <v>322</v>
      </c>
      <c r="D277" s="22"/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4">
        <v>5213</v>
      </c>
      <c r="B278" s="140">
        <v>423200</v>
      </c>
      <c r="C278" s="148" t="s">
        <v>323</v>
      </c>
      <c r="D278" s="22">
        <v>4377</v>
      </c>
      <c r="E278" s="23">
        <f t="shared" si="59"/>
        <v>4444</v>
      </c>
      <c r="F278" s="22"/>
      <c r="G278" s="22"/>
      <c r="H278" s="22"/>
      <c r="I278" s="22">
        <v>4444</v>
      </c>
      <c r="J278" s="22"/>
      <c r="K278" s="24"/>
    </row>
    <row r="279" spans="1:11" ht="17.25" customHeight="1">
      <c r="A279" s="154">
        <v>5214</v>
      </c>
      <c r="B279" s="140">
        <v>423300</v>
      </c>
      <c r="C279" s="148" t="s">
        <v>324</v>
      </c>
      <c r="D279" s="22">
        <v>4980</v>
      </c>
      <c r="E279" s="23">
        <f t="shared" si="59"/>
        <v>4958</v>
      </c>
      <c r="F279" s="22"/>
      <c r="G279" s="22"/>
      <c r="H279" s="22"/>
      <c r="I279" s="22">
        <v>4918</v>
      </c>
      <c r="J279" s="22"/>
      <c r="K279" s="24">
        <v>40</v>
      </c>
    </row>
    <row r="280" spans="1:11" ht="17.25" customHeight="1">
      <c r="A280" s="154">
        <v>5215</v>
      </c>
      <c r="B280" s="140">
        <v>423400</v>
      </c>
      <c r="C280" s="148" t="s">
        <v>617</v>
      </c>
      <c r="D280" s="22">
        <v>150</v>
      </c>
      <c r="E280" s="23">
        <f t="shared" si="59"/>
        <v>219</v>
      </c>
      <c r="F280" s="22"/>
      <c r="G280" s="22"/>
      <c r="H280" s="22"/>
      <c r="I280" s="22">
        <v>219</v>
      </c>
      <c r="J280" s="22"/>
      <c r="K280" s="24"/>
    </row>
    <row r="281" spans="1:11" ht="17.25" customHeight="1">
      <c r="A281" s="154">
        <v>5216</v>
      </c>
      <c r="B281" s="140">
        <v>423500</v>
      </c>
      <c r="C281" s="148" t="s">
        <v>346</v>
      </c>
      <c r="D281" s="22">
        <v>240</v>
      </c>
      <c r="E281" s="23">
        <f t="shared" si="59"/>
        <v>220</v>
      </c>
      <c r="F281" s="22"/>
      <c r="G281" s="22"/>
      <c r="H281" s="22"/>
      <c r="I281" s="22"/>
      <c r="J281" s="22"/>
      <c r="K281" s="24">
        <v>220</v>
      </c>
    </row>
    <row r="282" spans="1:11" ht="17.25" customHeight="1">
      <c r="A282" s="154">
        <v>5217</v>
      </c>
      <c r="B282" s="140">
        <v>423600</v>
      </c>
      <c r="C282" s="148" t="s">
        <v>633</v>
      </c>
      <c r="D282" s="22"/>
      <c r="E282" s="23">
        <f t="shared" si="59"/>
        <v>0</v>
      </c>
      <c r="F282" s="22"/>
      <c r="G282" s="22"/>
      <c r="H282" s="22"/>
      <c r="I282" s="22"/>
      <c r="J282" s="22"/>
      <c r="K282" s="24"/>
    </row>
    <row r="283" spans="1:11" ht="17.25" customHeight="1">
      <c r="A283" s="154">
        <v>5218</v>
      </c>
      <c r="B283" s="140">
        <v>423700</v>
      </c>
      <c r="C283" s="148" t="s">
        <v>634</v>
      </c>
      <c r="D283" s="22">
        <v>75</v>
      </c>
      <c r="E283" s="23">
        <f t="shared" si="59"/>
        <v>117</v>
      </c>
      <c r="F283" s="22"/>
      <c r="G283" s="22"/>
      <c r="H283" s="22"/>
      <c r="I283" s="22"/>
      <c r="J283" s="22"/>
      <c r="K283" s="24">
        <v>117</v>
      </c>
    </row>
    <row r="284" spans="1:11" ht="12.75" customHeight="1">
      <c r="A284" s="388" t="s">
        <v>529</v>
      </c>
      <c r="B284" s="389" t="s">
        <v>530</v>
      </c>
      <c r="C284" s="384" t="s">
        <v>531</v>
      </c>
      <c r="D284" s="384" t="s">
        <v>904</v>
      </c>
      <c r="E284" s="377" t="s">
        <v>379</v>
      </c>
      <c r="F284" s="390"/>
      <c r="G284" s="390"/>
      <c r="H284" s="390"/>
      <c r="I284" s="390"/>
      <c r="J284" s="390"/>
      <c r="K284" s="392"/>
    </row>
    <row r="285" spans="1:11" ht="12.75" customHeight="1">
      <c r="A285" s="388"/>
      <c r="B285" s="389"/>
      <c r="C285" s="384"/>
      <c r="D285" s="384"/>
      <c r="E285" s="377" t="s">
        <v>909</v>
      </c>
      <c r="F285" s="377" t="s">
        <v>426</v>
      </c>
      <c r="G285" s="390"/>
      <c r="H285" s="390"/>
      <c r="I285" s="390"/>
      <c r="J285" s="377" t="s">
        <v>901</v>
      </c>
      <c r="K285" s="379" t="s">
        <v>63</v>
      </c>
    </row>
    <row r="286" spans="1:11" ht="25.5">
      <c r="A286" s="388"/>
      <c r="B286" s="389"/>
      <c r="C286" s="384"/>
      <c r="D286" s="384"/>
      <c r="E286" s="390"/>
      <c r="F286" s="15" t="s">
        <v>380</v>
      </c>
      <c r="G286" s="15" t="s">
        <v>458</v>
      </c>
      <c r="H286" s="15" t="s">
        <v>900</v>
      </c>
      <c r="I286" s="15" t="s">
        <v>62</v>
      </c>
      <c r="J286" s="390"/>
      <c r="K286" s="392"/>
    </row>
    <row r="287" spans="1:11">
      <c r="A287" s="32" t="s">
        <v>415</v>
      </c>
      <c r="B287" s="25" t="s">
        <v>416</v>
      </c>
      <c r="C287" s="25" t="s">
        <v>417</v>
      </c>
      <c r="D287" s="25" t="s">
        <v>418</v>
      </c>
      <c r="E287" s="25" t="s">
        <v>419</v>
      </c>
      <c r="F287" s="25" t="s">
        <v>420</v>
      </c>
      <c r="G287" s="25" t="s">
        <v>421</v>
      </c>
      <c r="H287" s="25" t="s">
        <v>422</v>
      </c>
      <c r="I287" s="25" t="s">
        <v>423</v>
      </c>
      <c r="J287" s="25" t="s">
        <v>424</v>
      </c>
      <c r="K287" s="33" t="s">
        <v>425</v>
      </c>
    </row>
    <row r="288" spans="1:11" ht="18.75" customHeight="1">
      <c r="A288" s="154">
        <v>5219</v>
      </c>
      <c r="B288" s="140">
        <v>423900</v>
      </c>
      <c r="C288" s="148" t="s">
        <v>635</v>
      </c>
      <c r="D288" s="22">
        <v>144</v>
      </c>
      <c r="E288" s="23">
        <f t="shared" si="59"/>
        <v>159</v>
      </c>
      <c r="F288" s="22"/>
      <c r="G288" s="22"/>
      <c r="H288" s="22"/>
      <c r="I288" s="22"/>
      <c r="J288" s="22">
        <v>24</v>
      </c>
      <c r="K288" s="24">
        <v>135</v>
      </c>
    </row>
    <row r="289" spans="1:11" ht="18.75" customHeight="1">
      <c r="A289" s="153">
        <v>5220</v>
      </c>
      <c r="B289" s="15">
        <v>424000</v>
      </c>
      <c r="C289" s="147" t="s">
        <v>812</v>
      </c>
      <c r="D289" s="20">
        <f>SUM(D290:D296)</f>
        <v>5219</v>
      </c>
      <c r="E289" s="20">
        <f t="shared" si="59"/>
        <v>6300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6132</v>
      </c>
      <c r="J289" s="20">
        <f t="shared" si="75"/>
        <v>0</v>
      </c>
      <c r="K289" s="21">
        <f t="shared" si="75"/>
        <v>168</v>
      </c>
    </row>
    <row r="290" spans="1:11" ht="18.75" customHeight="1">
      <c r="A290" s="154">
        <v>5221</v>
      </c>
      <c r="B290" s="140">
        <v>424100</v>
      </c>
      <c r="C290" s="148" t="s">
        <v>636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40">
        <v>424200</v>
      </c>
      <c r="C291" s="148" t="s">
        <v>637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40">
        <v>424300</v>
      </c>
      <c r="C292" s="148" t="s">
        <v>638</v>
      </c>
      <c r="D292" s="22">
        <v>4701</v>
      </c>
      <c r="E292" s="23">
        <f t="shared" si="59"/>
        <v>5412</v>
      </c>
      <c r="F292" s="22"/>
      <c r="G292" s="22"/>
      <c r="H292" s="22"/>
      <c r="I292" s="22">
        <v>5412</v>
      </c>
      <c r="J292" s="22"/>
      <c r="K292" s="24"/>
    </row>
    <row r="293" spans="1:11" ht="18.75" customHeight="1">
      <c r="A293" s="154">
        <v>5224</v>
      </c>
      <c r="B293" s="140">
        <v>424400</v>
      </c>
      <c r="C293" s="148" t="s">
        <v>492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4">
        <v>5225</v>
      </c>
      <c r="B294" s="140">
        <v>424500</v>
      </c>
      <c r="C294" s="148" t="s">
        <v>493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4">
        <v>5226</v>
      </c>
      <c r="B295" s="140">
        <v>424600</v>
      </c>
      <c r="C295" s="148" t="s">
        <v>365</v>
      </c>
      <c r="D295" s="22">
        <v>144</v>
      </c>
      <c r="E295" s="23">
        <f t="shared" si="59"/>
        <v>10</v>
      </c>
      <c r="F295" s="22"/>
      <c r="G295" s="22"/>
      <c r="H295" s="22"/>
      <c r="I295" s="22">
        <v>10</v>
      </c>
      <c r="J295" s="22"/>
      <c r="K295" s="24"/>
    </row>
    <row r="296" spans="1:11" ht="18.75" customHeight="1">
      <c r="A296" s="154">
        <v>5227</v>
      </c>
      <c r="B296" s="140">
        <v>424900</v>
      </c>
      <c r="C296" s="148" t="s">
        <v>366</v>
      </c>
      <c r="D296" s="22">
        <v>374</v>
      </c>
      <c r="E296" s="23">
        <f t="shared" si="59"/>
        <v>878</v>
      </c>
      <c r="F296" s="22"/>
      <c r="G296" s="22"/>
      <c r="H296" s="22"/>
      <c r="I296" s="22">
        <v>710</v>
      </c>
      <c r="J296" s="22"/>
      <c r="K296" s="24">
        <v>168</v>
      </c>
    </row>
    <row r="297" spans="1:11" ht="27.75" customHeight="1">
      <c r="A297" s="153">
        <v>5228</v>
      </c>
      <c r="B297" s="15">
        <v>425000</v>
      </c>
      <c r="C297" s="147" t="s">
        <v>813</v>
      </c>
      <c r="D297" s="20">
        <f>D298+D299</f>
        <v>37037</v>
      </c>
      <c r="E297" s="20">
        <f t="shared" si="59"/>
        <v>44448</v>
      </c>
      <c r="F297" s="20">
        <f t="shared" ref="F297:K297" si="76">F298+F299</f>
        <v>16795</v>
      </c>
      <c r="G297" s="20">
        <f t="shared" si="76"/>
        <v>0</v>
      </c>
      <c r="H297" s="20">
        <f t="shared" si="76"/>
        <v>0</v>
      </c>
      <c r="I297" s="20">
        <f t="shared" si="76"/>
        <v>22411</v>
      </c>
      <c r="J297" s="20">
        <f t="shared" si="76"/>
        <v>0</v>
      </c>
      <c r="K297" s="21">
        <f t="shared" si="76"/>
        <v>5242</v>
      </c>
    </row>
    <row r="298" spans="1:11" ht="18.75" customHeight="1">
      <c r="A298" s="154">
        <v>5229</v>
      </c>
      <c r="B298" s="140">
        <v>425100</v>
      </c>
      <c r="C298" s="148" t="s">
        <v>96</v>
      </c>
      <c r="D298" s="22">
        <v>13452</v>
      </c>
      <c r="E298" s="23">
        <f t="shared" si="59"/>
        <v>13694</v>
      </c>
      <c r="F298" s="22"/>
      <c r="G298" s="22"/>
      <c r="H298" s="22"/>
      <c r="I298" s="22">
        <v>8568</v>
      </c>
      <c r="J298" s="22"/>
      <c r="K298" s="24">
        <v>5126</v>
      </c>
    </row>
    <row r="299" spans="1:11" ht="18.75" customHeight="1">
      <c r="A299" s="154">
        <v>5230</v>
      </c>
      <c r="B299" s="140">
        <v>425200</v>
      </c>
      <c r="C299" s="148" t="s">
        <v>97</v>
      </c>
      <c r="D299" s="22">
        <v>23585</v>
      </c>
      <c r="E299" s="23">
        <f t="shared" si="59"/>
        <v>30754</v>
      </c>
      <c r="F299" s="22">
        <v>16795</v>
      </c>
      <c r="G299" s="22"/>
      <c r="H299" s="22"/>
      <c r="I299" s="22">
        <v>13843</v>
      </c>
      <c r="J299" s="22"/>
      <c r="K299" s="24">
        <v>116</v>
      </c>
    </row>
    <row r="300" spans="1:11" ht="18.75" customHeight="1">
      <c r="A300" s="153">
        <v>5231</v>
      </c>
      <c r="B300" s="15">
        <v>426000</v>
      </c>
      <c r="C300" s="147" t="s">
        <v>814</v>
      </c>
      <c r="D300" s="20">
        <f>SUM(D301:D309)</f>
        <v>483807</v>
      </c>
      <c r="E300" s="20">
        <f t="shared" si="59"/>
        <v>507854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0</v>
      </c>
      <c r="I300" s="20">
        <f t="shared" si="77"/>
        <v>507526</v>
      </c>
      <c r="J300" s="20">
        <f t="shared" si="77"/>
        <v>35</v>
      </c>
      <c r="K300" s="21">
        <f t="shared" si="77"/>
        <v>293</v>
      </c>
    </row>
    <row r="301" spans="1:11" ht="18.75" customHeight="1">
      <c r="A301" s="154">
        <v>5232</v>
      </c>
      <c r="B301" s="140">
        <v>426100</v>
      </c>
      <c r="C301" s="148" t="s">
        <v>98</v>
      </c>
      <c r="D301" s="22">
        <v>4233</v>
      </c>
      <c r="E301" s="23">
        <f t="shared" si="59"/>
        <v>5324</v>
      </c>
      <c r="F301" s="22"/>
      <c r="G301" s="22"/>
      <c r="H301" s="22"/>
      <c r="I301" s="22">
        <v>5324</v>
      </c>
      <c r="J301" s="22"/>
      <c r="K301" s="24"/>
    </row>
    <row r="302" spans="1:11" ht="18.75" customHeight="1">
      <c r="A302" s="154">
        <v>5233</v>
      </c>
      <c r="B302" s="140">
        <v>426200</v>
      </c>
      <c r="C302" s="148" t="s">
        <v>815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40">
        <v>426300</v>
      </c>
      <c r="C303" s="148" t="s">
        <v>99</v>
      </c>
      <c r="D303" s="22">
        <v>153</v>
      </c>
      <c r="E303" s="23">
        <f t="shared" si="59"/>
        <v>254</v>
      </c>
      <c r="F303" s="22"/>
      <c r="G303" s="22"/>
      <c r="H303" s="22"/>
      <c r="I303" s="22">
        <v>254</v>
      </c>
      <c r="J303" s="22"/>
      <c r="K303" s="24"/>
    </row>
    <row r="304" spans="1:11" ht="18.75" customHeight="1">
      <c r="A304" s="154">
        <v>5235</v>
      </c>
      <c r="B304" s="140">
        <v>426400</v>
      </c>
      <c r="C304" s="148" t="s">
        <v>100</v>
      </c>
      <c r="D304" s="22">
        <v>12047</v>
      </c>
      <c r="E304" s="23">
        <f t="shared" si="59"/>
        <v>13979</v>
      </c>
      <c r="F304" s="54"/>
      <c r="G304" s="54"/>
      <c r="H304" s="54"/>
      <c r="I304" s="54">
        <v>13708</v>
      </c>
      <c r="J304" s="54"/>
      <c r="K304" s="55">
        <v>271</v>
      </c>
    </row>
    <row r="305" spans="1:11" ht="18.75" customHeight="1">
      <c r="A305" s="154">
        <v>5236</v>
      </c>
      <c r="B305" s="140">
        <v>426500</v>
      </c>
      <c r="C305" s="148" t="s">
        <v>515</v>
      </c>
      <c r="D305" s="22">
        <v>500</v>
      </c>
      <c r="E305" s="23">
        <f t="shared" ref="E305:E380" si="78">SUM(F305:K305)</f>
        <v>811</v>
      </c>
      <c r="F305" s="22"/>
      <c r="G305" s="22"/>
      <c r="H305" s="22"/>
      <c r="I305" s="22">
        <v>811</v>
      </c>
      <c r="J305" s="22"/>
      <c r="K305" s="24"/>
    </row>
    <row r="306" spans="1:11" ht="18.75" customHeight="1">
      <c r="A306" s="154">
        <v>5237</v>
      </c>
      <c r="B306" s="140">
        <v>426600</v>
      </c>
      <c r="C306" s="148" t="s">
        <v>516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4">
        <v>5238</v>
      </c>
      <c r="B307" s="140">
        <v>426700</v>
      </c>
      <c r="C307" s="148" t="s">
        <v>517</v>
      </c>
      <c r="D307" s="22">
        <v>443716</v>
      </c>
      <c r="E307" s="23">
        <f t="shared" si="78"/>
        <v>463158</v>
      </c>
      <c r="F307" s="22"/>
      <c r="G307" s="22"/>
      <c r="H307" s="22"/>
      <c r="I307" s="22">
        <v>463122</v>
      </c>
      <c r="J307" s="22">
        <v>14</v>
      </c>
      <c r="K307" s="24">
        <v>22</v>
      </c>
    </row>
    <row r="308" spans="1:11" ht="18.75" customHeight="1">
      <c r="A308" s="154">
        <v>5239</v>
      </c>
      <c r="B308" s="140">
        <v>426800</v>
      </c>
      <c r="C308" s="148" t="s">
        <v>375</v>
      </c>
      <c r="D308" s="22">
        <v>20898</v>
      </c>
      <c r="E308" s="23">
        <f t="shared" si="78"/>
        <v>22857</v>
      </c>
      <c r="F308" s="22"/>
      <c r="G308" s="22"/>
      <c r="H308" s="22"/>
      <c r="I308" s="22">
        <v>22857</v>
      </c>
      <c r="J308" s="22"/>
      <c r="K308" s="24"/>
    </row>
    <row r="309" spans="1:11" ht="18.75" customHeight="1">
      <c r="A309" s="154">
        <v>5240</v>
      </c>
      <c r="B309" s="140">
        <v>426900</v>
      </c>
      <c r="C309" s="148" t="s">
        <v>518</v>
      </c>
      <c r="D309" s="22">
        <v>2260</v>
      </c>
      <c r="E309" s="23">
        <f t="shared" si="78"/>
        <v>1471</v>
      </c>
      <c r="F309" s="22"/>
      <c r="G309" s="22"/>
      <c r="H309" s="22"/>
      <c r="I309" s="22">
        <v>1450</v>
      </c>
      <c r="J309" s="22">
        <v>21</v>
      </c>
      <c r="K309" s="24"/>
    </row>
    <row r="310" spans="1:11" ht="25.5">
      <c r="A310" s="153">
        <v>5241</v>
      </c>
      <c r="B310" s="15">
        <v>430000</v>
      </c>
      <c r="C310" s="147" t="s">
        <v>816</v>
      </c>
      <c r="D310" s="20">
        <f>D311+D319+D321+D323+D327</f>
        <v>1000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3">
        <v>5242</v>
      </c>
      <c r="B311" s="15">
        <v>431000</v>
      </c>
      <c r="C311" s="147" t="s">
        <v>817</v>
      </c>
      <c r="D311" s="20">
        <f>SUM(D312:D314)</f>
        <v>1000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4">
        <v>5243</v>
      </c>
      <c r="B312" s="140">
        <v>431100</v>
      </c>
      <c r="C312" s="148" t="s">
        <v>818</v>
      </c>
      <c r="D312" s="22">
        <v>500</v>
      </c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4">
        <v>5244</v>
      </c>
      <c r="B313" s="140">
        <v>431200</v>
      </c>
      <c r="C313" s="148" t="s">
        <v>618</v>
      </c>
      <c r="D313" s="22">
        <v>500</v>
      </c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4">
        <v>5245</v>
      </c>
      <c r="B314" s="140">
        <v>431300</v>
      </c>
      <c r="C314" s="148" t="s">
        <v>619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 ht="12.75" customHeight="1">
      <c r="A315" s="388" t="s">
        <v>529</v>
      </c>
      <c r="B315" s="389" t="s">
        <v>530</v>
      </c>
      <c r="C315" s="384" t="s">
        <v>531</v>
      </c>
      <c r="D315" s="384" t="s">
        <v>904</v>
      </c>
      <c r="E315" s="377" t="s">
        <v>379</v>
      </c>
      <c r="F315" s="390"/>
      <c r="G315" s="390"/>
      <c r="H315" s="390"/>
      <c r="I315" s="390"/>
      <c r="J315" s="390"/>
      <c r="K315" s="392"/>
    </row>
    <row r="316" spans="1:11" ht="12.75" customHeight="1">
      <c r="A316" s="388"/>
      <c r="B316" s="389"/>
      <c r="C316" s="384"/>
      <c r="D316" s="384"/>
      <c r="E316" s="377" t="s">
        <v>909</v>
      </c>
      <c r="F316" s="377" t="s">
        <v>426</v>
      </c>
      <c r="G316" s="390"/>
      <c r="H316" s="390"/>
      <c r="I316" s="390"/>
      <c r="J316" s="377" t="s">
        <v>901</v>
      </c>
      <c r="K316" s="379" t="s">
        <v>63</v>
      </c>
    </row>
    <row r="317" spans="1:11" ht="25.5">
      <c r="A317" s="388"/>
      <c r="B317" s="389"/>
      <c r="C317" s="384"/>
      <c r="D317" s="384"/>
      <c r="E317" s="390"/>
      <c r="F317" s="15" t="s">
        <v>380</v>
      </c>
      <c r="G317" s="15" t="s">
        <v>458</v>
      </c>
      <c r="H317" s="15" t="s">
        <v>900</v>
      </c>
      <c r="I317" s="15" t="s">
        <v>62</v>
      </c>
      <c r="J317" s="390"/>
      <c r="K317" s="392"/>
    </row>
    <row r="318" spans="1:11">
      <c r="A318" s="32" t="s">
        <v>415</v>
      </c>
      <c r="B318" s="25" t="s">
        <v>416</v>
      </c>
      <c r="C318" s="25" t="s">
        <v>417</v>
      </c>
      <c r="D318" s="25" t="s">
        <v>418</v>
      </c>
      <c r="E318" s="25" t="s">
        <v>419</v>
      </c>
      <c r="F318" s="25" t="s">
        <v>420</v>
      </c>
      <c r="G318" s="25" t="s">
        <v>421</v>
      </c>
      <c r="H318" s="25" t="s">
        <v>422</v>
      </c>
      <c r="I318" s="25" t="s">
        <v>423</v>
      </c>
      <c r="J318" s="25" t="s">
        <v>424</v>
      </c>
      <c r="K318" s="33" t="s">
        <v>425</v>
      </c>
    </row>
    <row r="319" spans="1:11" ht="27.75" customHeight="1">
      <c r="A319" s="153">
        <v>5246</v>
      </c>
      <c r="B319" s="15">
        <v>432000</v>
      </c>
      <c r="C319" s="147" t="s">
        <v>819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40">
        <v>432100</v>
      </c>
      <c r="C320" s="148" t="s">
        <v>745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7" t="s">
        <v>820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40">
        <v>433100</v>
      </c>
      <c r="C322" s="148" t="s">
        <v>620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7" t="s">
        <v>821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40">
        <v>434100</v>
      </c>
      <c r="C324" s="148" t="s">
        <v>621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40">
        <v>434200</v>
      </c>
      <c r="C325" s="148" t="s">
        <v>622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40">
        <v>434300</v>
      </c>
      <c r="C326" s="148" t="s">
        <v>623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7" t="s">
        <v>822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40">
        <v>435100</v>
      </c>
      <c r="C328" s="148" t="s">
        <v>624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7" t="s">
        <v>823</v>
      </c>
      <c r="D329" s="20">
        <f>D330+D340+D351+D353</f>
        <v>90</v>
      </c>
      <c r="E329" s="20">
        <f t="shared" si="78"/>
        <v>77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77</v>
      </c>
    </row>
    <row r="330" spans="1:11" ht="18" customHeight="1">
      <c r="A330" s="153">
        <v>5257</v>
      </c>
      <c r="B330" s="15">
        <v>441000</v>
      </c>
      <c r="C330" s="147" t="s">
        <v>824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4">
        <v>5258</v>
      </c>
      <c r="B331" s="140">
        <v>441100</v>
      </c>
      <c r="C331" s="148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40">
        <v>441200</v>
      </c>
      <c r="C332" s="148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4">
        <v>5260</v>
      </c>
      <c r="B333" s="140">
        <v>441300</v>
      </c>
      <c r="C333" s="148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40">
        <v>441400</v>
      </c>
      <c r="C334" s="148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4">
        <v>5262</v>
      </c>
      <c r="B335" s="140">
        <v>441500</v>
      </c>
      <c r="C335" s="148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40">
        <v>441600</v>
      </c>
      <c r="C336" s="148" t="s">
        <v>437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40">
        <v>441700</v>
      </c>
      <c r="C337" s="148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40">
        <v>441800</v>
      </c>
      <c r="C338" s="148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40">
        <v>441900</v>
      </c>
      <c r="C339" s="148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7" t="s">
        <v>825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4">
        <v>5268</v>
      </c>
      <c r="B341" s="140">
        <v>442100</v>
      </c>
      <c r="C341" s="148" t="s">
        <v>746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40">
        <v>442200</v>
      </c>
      <c r="C342" s="148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40">
        <v>442300</v>
      </c>
      <c r="C343" s="148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40">
        <v>442400</v>
      </c>
      <c r="C344" s="148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 ht="12.75" customHeight="1">
      <c r="A345" s="388" t="s">
        <v>529</v>
      </c>
      <c r="B345" s="389" t="s">
        <v>530</v>
      </c>
      <c r="C345" s="384" t="s">
        <v>531</v>
      </c>
      <c r="D345" s="384" t="s">
        <v>904</v>
      </c>
      <c r="E345" s="377" t="s">
        <v>379</v>
      </c>
      <c r="F345" s="390"/>
      <c r="G345" s="390"/>
      <c r="H345" s="390"/>
      <c r="I345" s="390"/>
      <c r="J345" s="390"/>
      <c r="K345" s="392"/>
    </row>
    <row r="346" spans="1:11" ht="12.75" customHeight="1">
      <c r="A346" s="388"/>
      <c r="B346" s="389"/>
      <c r="C346" s="384"/>
      <c r="D346" s="384"/>
      <c r="E346" s="377" t="s">
        <v>909</v>
      </c>
      <c r="F346" s="377" t="s">
        <v>426</v>
      </c>
      <c r="G346" s="390"/>
      <c r="H346" s="390"/>
      <c r="I346" s="390"/>
      <c r="J346" s="377" t="s">
        <v>901</v>
      </c>
      <c r="K346" s="379" t="s">
        <v>63</v>
      </c>
    </row>
    <row r="347" spans="1:11" ht="25.5">
      <c r="A347" s="388"/>
      <c r="B347" s="389"/>
      <c r="C347" s="384"/>
      <c r="D347" s="384"/>
      <c r="E347" s="390"/>
      <c r="F347" s="15" t="s">
        <v>380</v>
      </c>
      <c r="G347" s="15" t="s">
        <v>458</v>
      </c>
      <c r="H347" s="15" t="s">
        <v>900</v>
      </c>
      <c r="I347" s="15" t="s">
        <v>62</v>
      </c>
      <c r="J347" s="390"/>
      <c r="K347" s="392"/>
    </row>
    <row r="348" spans="1:11">
      <c r="A348" s="32" t="s">
        <v>415</v>
      </c>
      <c r="B348" s="25" t="s">
        <v>416</v>
      </c>
      <c r="C348" s="25" t="s">
        <v>417</v>
      </c>
      <c r="D348" s="25" t="s">
        <v>418</v>
      </c>
      <c r="E348" s="25" t="s">
        <v>419</v>
      </c>
      <c r="F348" s="25" t="s">
        <v>420</v>
      </c>
      <c r="G348" s="25" t="s">
        <v>421</v>
      </c>
      <c r="H348" s="25" t="s">
        <v>422</v>
      </c>
      <c r="I348" s="25" t="s">
        <v>423</v>
      </c>
      <c r="J348" s="25" t="s">
        <v>424</v>
      </c>
      <c r="K348" s="33" t="s">
        <v>425</v>
      </c>
    </row>
    <row r="349" spans="1:11" ht="18.75" customHeight="1">
      <c r="A349" s="154">
        <v>5272</v>
      </c>
      <c r="B349" s="140">
        <v>442500</v>
      </c>
      <c r="C349" s="148" t="s">
        <v>439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40">
        <v>442600</v>
      </c>
      <c r="C350" s="148" t="s">
        <v>440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7" t="s">
        <v>826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40">
        <v>443100</v>
      </c>
      <c r="C352" s="148" t="s">
        <v>626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3">
        <v>5276</v>
      </c>
      <c r="B353" s="15">
        <v>444000</v>
      </c>
      <c r="C353" s="147" t="s">
        <v>827</v>
      </c>
      <c r="D353" s="20">
        <f>SUM(D354:D356)</f>
        <v>90</v>
      </c>
      <c r="E353" s="20">
        <f t="shared" si="78"/>
        <v>77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77</v>
      </c>
    </row>
    <row r="354" spans="1:11" ht="18.75" customHeight="1">
      <c r="A354" s="154">
        <v>5277</v>
      </c>
      <c r="B354" s="140">
        <v>444100</v>
      </c>
      <c r="C354" s="148" t="s">
        <v>644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4">
        <v>5278</v>
      </c>
      <c r="B355" s="140">
        <v>444200</v>
      </c>
      <c r="C355" s="148" t="s">
        <v>645</v>
      </c>
      <c r="D355" s="22">
        <v>90</v>
      </c>
      <c r="E355" s="23">
        <f t="shared" si="78"/>
        <v>77</v>
      </c>
      <c r="F355" s="22"/>
      <c r="G355" s="22"/>
      <c r="H355" s="22"/>
      <c r="I355" s="22"/>
      <c r="J355" s="22"/>
      <c r="K355" s="24">
        <v>77</v>
      </c>
    </row>
    <row r="356" spans="1:11" ht="18.75" customHeight="1">
      <c r="A356" s="154">
        <v>5279</v>
      </c>
      <c r="B356" s="140">
        <v>444300</v>
      </c>
      <c r="C356" s="148" t="s">
        <v>747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3">
        <v>5280</v>
      </c>
      <c r="B357" s="15">
        <v>450000</v>
      </c>
      <c r="C357" s="147" t="s">
        <v>828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3">
        <v>5281</v>
      </c>
      <c r="B358" s="15">
        <v>451000</v>
      </c>
      <c r="C358" s="147" t="s">
        <v>829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4">
        <v>5282</v>
      </c>
      <c r="B359" s="140">
        <v>451100</v>
      </c>
      <c r="C359" s="148" t="s">
        <v>352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4">
        <v>5283</v>
      </c>
      <c r="B360" s="140">
        <v>451200</v>
      </c>
      <c r="C360" s="148" t="s">
        <v>353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3">
        <v>5284</v>
      </c>
      <c r="B361" s="15">
        <v>452000</v>
      </c>
      <c r="C361" s="147" t="s">
        <v>830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40">
        <v>452100</v>
      </c>
      <c r="C362" s="148" t="s">
        <v>354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4">
        <v>5286</v>
      </c>
      <c r="B363" s="140">
        <v>452200</v>
      </c>
      <c r="C363" s="148" t="s">
        <v>355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3">
        <v>5287</v>
      </c>
      <c r="B364" s="15">
        <v>453000</v>
      </c>
      <c r="C364" s="147" t="s">
        <v>831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40">
        <v>453100</v>
      </c>
      <c r="C365" s="148" t="s">
        <v>356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40">
        <v>453200</v>
      </c>
      <c r="C366" s="148" t="s">
        <v>357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3">
        <v>5290</v>
      </c>
      <c r="B367" s="15">
        <v>454000</v>
      </c>
      <c r="C367" s="147" t="s">
        <v>832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40">
        <v>454100</v>
      </c>
      <c r="C368" s="148" t="s">
        <v>358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40">
        <v>454200</v>
      </c>
      <c r="C369" s="148" t="s">
        <v>359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3">
        <v>5293</v>
      </c>
      <c r="B370" s="15">
        <v>460000</v>
      </c>
      <c r="C370" s="147" t="s">
        <v>833</v>
      </c>
      <c r="D370" s="20">
        <f>D375+D378+D381+D384+D387</f>
        <v>0</v>
      </c>
      <c r="E370" s="20">
        <f t="shared" si="78"/>
        <v>2532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2532</v>
      </c>
      <c r="J370" s="20">
        <f t="shared" si="95"/>
        <v>0</v>
      </c>
      <c r="K370" s="21">
        <f t="shared" si="95"/>
        <v>0</v>
      </c>
    </row>
    <row r="371" spans="1:11" ht="12.75" customHeight="1">
      <c r="A371" s="388" t="s">
        <v>529</v>
      </c>
      <c r="B371" s="389" t="s">
        <v>530</v>
      </c>
      <c r="C371" s="384" t="s">
        <v>531</v>
      </c>
      <c r="D371" s="384" t="s">
        <v>904</v>
      </c>
      <c r="E371" s="377" t="s">
        <v>379</v>
      </c>
      <c r="F371" s="390"/>
      <c r="G371" s="390"/>
      <c r="H371" s="390"/>
      <c r="I371" s="390"/>
      <c r="J371" s="390"/>
      <c r="K371" s="392"/>
    </row>
    <row r="372" spans="1:11" ht="12.75" customHeight="1">
      <c r="A372" s="388"/>
      <c r="B372" s="389"/>
      <c r="C372" s="384"/>
      <c r="D372" s="384"/>
      <c r="E372" s="377" t="s">
        <v>909</v>
      </c>
      <c r="F372" s="377" t="s">
        <v>426</v>
      </c>
      <c r="G372" s="390"/>
      <c r="H372" s="390"/>
      <c r="I372" s="390"/>
      <c r="J372" s="377" t="s">
        <v>901</v>
      </c>
      <c r="K372" s="379" t="s">
        <v>63</v>
      </c>
    </row>
    <row r="373" spans="1:11" ht="25.5">
      <c r="A373" s="388"/>
      <c r="B373" s="389"/>
      <c r="C373" s="384"/>
      <c r="D373" s="384"/>
      <c r="E373" s="390"/>
      <c r="F373" s="15" t="s">
        <v>380</v>
      </c>
      <c r="G373" s="15" t="s">
        <v>458</v>
      </c>
      <c r="H373" s="15" t="s">
        <v>900</v>
      </c>
      <c r="I373" s="15" t="s">
        <v>62</v>
      </c>
      <c r="J373" s="390"/>
      <c r="K373" s="392"/>
    </row>
    <row r="374" spans="1:11">
      <c r="A374" s="32" t="s">
        <v>415</v>
      </c>
      <c r="B374" s="25" t="s">
        <v>416</v>
      </c>
      <c r="C374" s="25" t="s">
        <v>417</v>
      </c>
      <c r="D374" s="25" t="s">
        <v>418</v>
      </c>
      <c r="E374" s="25" t="s">
        <v>419</v>
      </c>
      <c r="F374" s="25" t="s">
        <v>420</v>
      </c>
      <c r="G374" s="25" t="s">
        <v>421</v>
      </c>
      <c r="H374" s="25" t="s">
        <v>422</v>
      </c>
      <c r="I374" s="25" t="s">
        <v>423</v>
      </c>
      <c r="J374" s="25" t="s">
        <v>424</v>
      </c>
      <c r="K374" s="33" t="s">
        <v>425</v>
      </c>
    </row>
    <row r="375" spans="1:11" ht="15.75" customHeight="1">
      <c r="A375" s="153">
        <v>5294</v>
      </c>
      <c r="B375" s="15">
        <v>461000</v>
      </c>
      <c r="C375" s="147" t="s">
        <v>834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40">
        <v>461100</v>
      </c>
      <c r="C376" s="148" t="s">
        <v>360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40">
        <v>461200</v>
      </c>
      <c r="C377" s="148" t="s">
        <v>361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3">
        <v>5297</v>
      </c>
      <c r="B378" s="15">
        <v>462000</v>
      </c>
      <c r="C378" s="147" t="s">
        <v>835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40">
        <v>462100</v>
      </c>
      <c r="C379" s="148" t="s">
        <v>627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40">
        <v>462200</v>
      </c>
      <c r="C380" s="148" t="s">
        <v>472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3">
        <v>5300</v>
      </c>
      <c r="B381" s="15">
        <v>463000</v>
      </c>
      <c r="C381" s="147" t="s">
        <v>836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40">
        <v>463100</v>
      </c>
      <c r="C382" s="148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40">
        <v>463200</v>
      </c>
      <c r="C383" s="148" t="s">
        <v>438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3">
        <v>5303</v>
      </c>
      <c r="B384" s="15">
        <v>464000</v>
      </c>
      <c r="C384" s="147" t="s">
        <v>837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4">
        <v>5304</v>
      </c>
      <c r="B385" s="140">
        <v>464100</v>
      </c>
      <c r="C385" s="148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4">
        <v>5305</v>
      </c>
      <c r="B386" s="140">
        <v>464200</v>
      </c>
      <c r="C386" s="148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7" t="s">
        <v>838</v>
      </c>
      <c r="D387" s="20">
        <f>D388+D389</f>
        <v>0</v>
      </c>
      <c r="E387" s="20">
        <f t="shared" si="98"/>
        <v>2532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2532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4">
        <v>5307</v>
      </c>
      <c r="B388" s="140">
        <v>465100</v>
      </c>
      <c r="C388" s="148" t="s">
        <v>59</v>
      </c>
      <c r="D388" s="22"/>
      <c r="E388" s="23">
        <f t="shared" si="98"/>
        <v>2532</v>
      </c>
      <c r="F388" s="22"/>
      <c r="G388" s="22"/>
      <c r="H388" s="22"/>
      <c r="I388" s="22">
        <v>2532</v>
      </c>
      <c r="J388" s="22"/>
      <c r="K388" s="24"/>
    </row>
    <row r="389" spans="1:11" ht="15.75" customHeight="1">
      <c r="A389" s="154">
        <v>5308</v>
      </c>
      <c r="B389" s="140">
        <v>465200</v>
      </c>
      <c r="C389" s="148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3">
        <v>5309</v>
      </c>
      <c r="B390" s="15">
        <v>470000</v>
      </c>
      <c r="C390" s="147" t="s">
        <v>839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3">
        <v>5310</v>
      </c>
      <c r="B391" s="15">
        <v>471000</v>
      </c>
      <c r="C391" s="147" t="s">
        <v>840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4">
        <v>5311</v>
      </c>
      <c r="B392" s="140">
        <v>471100</v>
      </c>
      <c r="C392" s="148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4">
        <v>5312</v>
      </c>
      <c r="B393" s="140">
        <v>471200</v>
      </c>
      <c r="C393" s="148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4">
        <v>5313</v>
      </c>
      <c r="B394" s="140">
        <v>471900</v>
      </c>
      <c r="C394" s="148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3">
        <v>5314</v>
      </c>
      <c r="B395" s="15">
        <v>472000</v>
      </c>
      <c r="C395" s="147" t="s">
        <v>841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 ht="12.75" customHeight="1">
      <c r="A396" s="388" t="s">
        <v>529</v>
      </c>
      <c r="B396" s="389" t="s">
        <v>530</v>
      </c>
      <c r="C396" s="384" t="s">
        <v>531</v>
      </c>
      <c r="D396" s="384" t="s">
        <v>904</v>
      </c>
      <c r="E396" s="377" t="s">
        <v>379</v>
      </c>
      <c r="F396" s="390"/>
      <c r="G396" s="390"/>
      <c r="H396" s="390"/>
      <c r="I396" s="390"/>
      <c r="J396" s="390"/>
      <c r="K396" s="392"/>
    </row>
    <row r="397" spans="1:11" ht="12.75" customHeight="1">
      <c r="A397" s="388"/>
      <c r="B397" s="389"/>
      <c r="C397" s="384"/>
      <c r="D397" s="384"/>
      <c r="E397" s="377" t="s">
        <v>909</v>
      </c>
      <c r="F397" s="377" t="s">
        <v>426</v>
      </c>
      <c r="G397" s="390"/>
      <c r="H397" s="390"/>
      <c r="I397" s="390"/>
      <c r="J397" s="377" t="s">
        <v>901</v>
      </c>
      <c r="K397" s="379" t="s">
        <v>63</v>
      </c>
    </row>
    <row r="398" spans="1:11" ht="25.5">
      <c r="A398" s="388"/>
      <c r="B398" s="389"/>
      <c r="C398" s="384"/>
      <c r="D398" s="384"/>
      <c r="E398" s="390"/>
      <c r="F398" s="15" t="s">
        <v>380</v>
      </c>
      <c r="G398" s="15" t="s">
        <v>458</v>
      </c>
      <c r="H398" s="15" t="s">
        <v>900</v>
      </c>
      <c r="I398" s="15" t="s">
        <v>62</v>
      </c>
      <c r="J398" s="390"/>
      <c r="K398" s="392"/>
    </row>
    <row r="399" spans="1:11">
      <c r="A399" s="32" t="s">
        <v>415</v>
      </c>
      <c r="B399" s="25" t="s">
        <v>416</v>
      </c>
      <c r="C399" s="25" t="s">
        <v>417</v>
      </c>
      <c r="D399" s="25" t="s">
        <v>418</v>
      </c>
      <c r="E399" s="25" t="s">
        <v>419</v>
      </c>
      <c r="F399" s="25" t="s">
        <v>420</v>
      </c>
      <c r="G399" s="25" t="s">
        <v>421</v>
      </c>
      <c r="H399" s="25" t="s">
        <v>422</v>
      </c>
      <c r="I399" s="25" t="s">
        <v>423</v>
      </c>
      <c r="J399" s="25" t="s">
        <v>424</v>
      </c>
      <c r="K399" s="33" t="s">
        <v>425</v>
      </c>
    </row>
    <row r="400" spans="1:11" ht="18.75" customHeight="1">
      <c r="A400" s="154">
        <v>5315</v>
      </c>
      <c r="B400" s="140">
        <v>472100</v>
      </c>
      <c r="C400" s="148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40">
        <v>472200</v>
      </c>
      <c r="C401" s="148" t="s">
        <v>842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40">
        <v>472300</v>
      </c>
      <c r="C402" s="148" t="s">
        <v>843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40">
        <v>472400</v>
      </c>
      <c r="C403" s="148" t="s">
        <v>844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40">
        <v>472500</v>
      </c>
      <c r="C404" s="148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40">
        <v>472600</v>
      </c>
      <c r="C405" s="148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40">
        <v>472700</v>
      </c>
      <c r="C406" s="148" t="s">
        <v>845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40">
        <v>472800</v>
      </c>
      <c r="C407" s="148" t="s">
        <v>846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40">
        <v>472900</v>
      </c>
      <c r="C408" s="148" t="s">
        <v>654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3">
        <v>5324</v>
      </c>
      <c r="B409" s="15">
        <v>480000</v>
      </c>
      <c r="C409" s="147" t="s">
        <v>847</v>
      </c>
      <c r="D409" s="20">
        <f>D410+D413+D417+D419+D422+D428</f>
        <v>60</v>
      </c>
      <c r="E409" s="20">
        <f t="shared" si="98"/>
        <v>442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276</v>
      </c>
      <c r="J409" s="20">
        <f t="shared" si="105"/>
        <v>0</v>
      </c>
      <c r="K409" s="21">
        <f t="shared" si="105"/>
        <v>166</v>
      </c>
    </row>
    <row r="410" spans="1:11" ht="25.5">
      <c r="A410" s="153">
        <v>5325</v>
      </c>
      <c r="B410" s="15">
        <v>481000</v>
      </c>
      <c r="C410" s="147" t="s">
        <v>848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4">
        <v>5326</v>
      </c>
      <c r="B411" s="140">
        <v>481100</v>
      </c>
      <c r="C411" s="148" t="s">
        <v>362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40">
        <v>481900</v>
      </c>
      <c r="C412" s="148" t="s">
        <v>363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7" t="s">
        <v>1707</v>
      </c>
      <c r="D413" s="20">
        <f>SUM(D414:D416)</f>
        <v>0</v>
      </c>
      <c r="E413" s="20">
        <f t="shared" si="98"/>
        <v>385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276</v>
      </c>
      <c r="J413" s="20">
        <f t="shared" si="107"/>
        <v>0</v>
      </c>
      <c r="K413" s="21">
        <f t="shared" si="107"/>
        <v>109</v>
      </c>
    </row>
    <row r="414" spans="1:11" ht="18.75" customHeight="1">
      <c r="A414" s="154">
        <v>5329</v>
      </c>
      <c r="B414" s="140">
        <v>482100</v>
      </c>
      <c r="C414" s="148" t="s">
        <v>186</v>
      </c>
      <c r="D414" s="22"/>
      <c r="E414" s="23">
        <f t="shared" si="98"/>
        <v>249</v>
      </c>
      <c r="F414" s="22"/>
      <c r="G414" s="22"/>
      <c r="H414" s="22"/>
      <c r="I414" s="22">
        <v>152</v>
      </c>
      <c r="J414" s="22"/>
      <c r="K414" s="24">
        <v>97</v>
      </c>
    </row>
    <row r="415" spans="1:11" ht="18.75" customHeight="1">
      <c r="A415" s="154">
        <v>5330</v>
      </c>
      <c r="B415" s="140">
        <v>482200</v>
      </c>
      <c r="C415" s="148" t="s">
        <v>61</v>
      </c>
      <c r="D415" s="22"/>
      <c r="E415" s="23">
        <f t="shared" si="98"/>
        <v>136</v>
      </c>
      <c r="F415" s="22"/>
      <c r="G415" s="22"/>
      <c r="H415" s="22"/>
      <c r="I415" s="22">
        <v>124</v>
      </c>
      <c r="J415" s="22"/>
      <c r="K415" s="24">
        <v>12</v>
      </c>
    </row>
    <row r="416" spans="1:11" ht="18.75" customHeight="1">
      <c r="A416" s="154">
        <v>5331</v>
      </c>
      <c r="B416" s="140">
        <v>482300</v>
      </c>
      <c r="C416" s="148" t="s">
        <v>1708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3">
        <v>5332</v>
      </c>
      <c r="B417" s="15">
        <v>483000</v>
      </c>
      <c r="C417" s="147" t="s">
        <v>849</v>
      </c>
      <c r="D417" s="20">
        <f>D418</f>
        <v>60</v>
      </c>
      <c r="E417" s="20">
        <f t="shared" si="98"/>
        <v>57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57</v>
      </c>
    </row>
    <row r="418" spans="1:11" ht="18.75" customHeight="1">
      <c r="A418" s="154">
        <v>5333</v>
      </c>
      <c r="B418" s="140">
        <v>483100</v>
      </c>
      <c r="C418" s="148" t="s">
        <v>0</v>
      </c>
      <c r="D418" s="22">
        <v>60</v>
      </c>
      <c r="E418" s="23">
        <f t="shared" si="98"/>
        <v>57</v>
      </c>
      <c r="F418" s="22"/>
      <c r="G418" s="22"/>
      <c r="H418" s="22"/>
      <c r="I418" s="22"/>
      <c r="J418" s="22"/>
      <c r="K418" s="24">
        <v>57</v>
      </c>
    </row>
    <row r="419" spans="1:11" ht="38.25">
      <c r="A419" s="153">
        <v>5334</v>
      </c>
      <c r="B419" s="15">
        <v>484000</v>
      </c>
      <c r="C419" s="147" t="s">
        <v>850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4">
        <v>5335</v>
      </c>
      <c r="B420" s="140">
        <v>484100</v>
      </c>
      <c r="C420" s="148" t="s">
        <v>577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40">
        <v>484200</v>
      </c>
      <c r="C421" s="148" t="s">
        <v>454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3">
        <v>5337</v>
      </c>
      <c r="B422" s="15">
        <v>485000</v>
      </c>
      <c r="C422" s="147" t="s">
        <v>851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4">
        <v>5338</v>
      </c>
      <c r="B423" s="140">
        <v>485100</v>
      </c>
      <c r="C423" s="148" t="s">
        <v>852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 ht="12.75" customHeight="1">
      <c r="A424" s="388" t="s">
        <v>529</v>
      </c>
      <c r="B424" s="389" t="s">
        <v>530</v>
      </c>
      <c r="C424" s="384" t="s">
        <v>531</v>
      </c>
      <c r="D424" s="384" t="s">
        <v>904</v>
      </c>
      <c r="E424" s="377" t="s">
        <v>379</v>
      </c>
      <c r="F424" s="390"/>
      <c r="G424" s="390"/>
      <c r="H424" s="390"/>
      <c r="I424" s="390"/>
      <c r="J424" s="390"/>
      <c r="K424" s="392"/>
    </row>
    <row r="425" spans="1:11" ht="12.75" customHeight="1">
      <c r="A425" s="388"/>
      <c r="B425" s="389"/>
      <c r="C425" s="384"/>
      <c r="D425" s="384"/>
      <c r="E425" s="377" t="s">
        <v>909</v>
      </c>
      <c r="F425" s="377" t="s">
        <v>426</v>
      </c>
      <c r="G425" s="390"/>
      <c r="H425" s="390"/>
      <c r="I425" s="390"/>
      <c r="J425" s="377" t="s">
        <v>901</v>
      </c>
      <c r="K425" s="379" t="s">
        <v>63</v>
      </c>
    </row>
    <row r="426" spans="1:11" ht="25.5">
      <c r="A426" s="388"/>
      <c r="B426" s="389"/>
      <c r="C426" s="384"/>
      <c r="D426" s="384"/>
      <c r="E426" s="390"/>
      <c r="F426" s="15" t="s">
        <v>380</v>
      </c>
      <c r="G426" s="15" t="s">
        <v>458</v>
      </c>
      <c r="H426" s="15" t="s">
        <v>900</v>
      </c>
      <c r="I426" s="15" t="s">
        <v>62</v>
      </c>
      <c r="J426" s="390"/>
      <c r="K426" s="392"/>
    </row>
    <row r="427" spans="1:11">
      <c r="A427" s="32" t="s">
        <v>415</v>
      </c>
      <c r="B427" s="25" t="s">
        <v>416</v>
      </c>
      <c r="C427" s="25" t="s">
        <v>417</v>
      </c>
      <c r="D427" s="25" t="s">
        <v>418</v>
      </c>
      <c r="E427" s="25" t="s">
        <v>419</v>
      </c>
      <c r="F427" s="25" t="s">
        <v>420</v>
      </c>
      <c r="G427" s="25" t="s">
        <v>421</v>
      </c>
      <c r="H427" s="25" t="s">
        <v>422</v>
      </c>
      <c r="I427" s="25" t="s">
        <v>423</v>
      </c>
      <c r="J427" s="25" t="s">
        <v>424</v>
      </c>
      <c r="K427" s="33" t="s">
        <v>425</v>
      </c>
    </row>
    <row r="428" spans="1:11" ht="38.25">
      <c r="A428" s="153">
        <v>5339</v>
      </c>
      <c r="B428" s="15">
        <v>489000</v>
      </c>
      <c r="C428" s="147" t="s">
        <v>853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4">
        <v>5340</v>
      </c>
      <c r="B429" s="140">
        <v>489100</v>
      </c>
      <c r="C429" s="148" t="s">
        <v>578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3">
        <v>5341</v>
      </c>
      <c r="B430" s="15">
        <v>500000</v>
      </c>
      <c r="C430" s="147" t="s">
        <v>854</v>
      </c>
      <c r="D430" s="20">
        <f>D431+D453+D466+D469+D477</f>
        <v>19588</v>
      </c>
      <c r="E430" s="20">
        <f t="shared" si="98"/>
        <v>2296</v>
      </c>
      <c r="F430" s="20">
        <f t="shared" ref="F430:K430" si="112">F431+F453+F466+F469+F477</f>
        <v>636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1660</v>
      </c>
    </row>
    <row r="431" spans="1:11" ht="25.5">
      <c r="A431" s="153">
        <v>5342</v>
      </c>
      <c r="B431" s="15">
        <v>510000</v>
      </c>
      <c r="C431" s="147" t="s">
        <v>855</v>
      </c>
      <c r="D431" s="20">
        <f>D432+D437+D447+D449+D451</f>
        <v>19588</v>
      </c>
      <c r="E431" s="20">
        <f t="shared" si="98"/>
        <v>2296</v>
      </c>
      <c r="F431" s="20">
        <f t="shared" ref="F431:K431" si="113">F432+F437+F447+F449+F451</f>
        <v>636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1660</v>
      </c>
    </row>
    <row r="432" spans="1:11" ht="27" customHeight="1">
      <c r="A432" s="153">
        <v>5343</v>
      </c>
      <c r="B432" s="15">
        <v>511000</v>
      </c>
      <c r="C432" s="147" t="s">
        <v>856</v>
      </c>
      <c r="D432" s="20">
        <f>SUM(D433:D436)</f>
        <v>779</v>
      </c>
      <c r="E432" s="20">
        <f t="shared" si="98"/>
        <v>886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886</v>
      </c>
    </row>
    <row r="433" spans="1:11" ht="18.75" customHeight="1">
      <c r="A433" s="154">
        <v>5344</v>
      </c>
      <c r="B433" s="140">
        <v>511100</v>
      </c>
      <c r="C433" s="148" t="s">
        <v>567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40">
        <v>511200</v>
      </c>
      <c r="C434" s="148" t="s">
        <v>568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40">
        <v>511300</v>
      </c>
      <c r="C435" s="148" t="s">
        <v>569</v>
      </c>
      <c r="D435" s="22">
        <v>779</v>
      </c>
      <c r="E435" s="23">
        <f t="shared" si="98"/>
        <v>886</v>
      </c>
      <c r="F435" s="22"/>
      <c r="G435" s="22"/>
      <c r="H435" s="22"/>
      <c r="I435" s="22"/>
      <c r="J435" s="22"/>
      <c r="K435" s="24">
        <v>886</v>
      </c>
    </row>
    <row r="436" spans="1:11" ht="18.75" customHeight="1">
      <c r="A436" s="154">
        <v>5347</v>
      </c>
      <c r="B436" s="140">
        <v>511400</v>
      </c>
      <c r="C436" s="148" t="s">
        <v>570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3">
        <v>5348</v>
      </c>
      <c r="B437" s="15">
        <v>512000</v>
      </c>
      <c r="C437" s="147" t="s">
        <v>857</v>
      </c>
      <c r="D437" s="20">
        <f>SUM(D438:D446)</f>
        <v>18809</v>
      </c>
      <c r="E437" s="20">
        <f t="shared" si="98"/>
        <v>1410</v>
      </c>
      <c r="F437" s="20">
        <f t="shared" ref="F437:K437" si="115">SUM(F438:F446)</f>
        <v>636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774</v>
      </c>
    </row>
    <row r="438" spans="1:11" ht="17.25" customHeight="1">
      <c r="A438" s="154">
        <v>5349</v>
      </c>
      <c r="B438" s="140">
        <v>512100</v>
      </c>
      <c r="C438" s="148" t="s">
        <v>571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4">
        <v>5350</v>
      </c>
      <c r="B439" s="140">
        <v>512200</v>
      </c>
      <c r="C439" s="148" t="s">
        <v>183</v>
      </c>
      <c r="D439" s="22">
        <v>710</v>
      </c>
      <c r="E439" s="23">
        <f t="shared" si="98"/>
        <v>530</v>
      </c>
      <c r="F439" s="22"/>
      <c r="G439" s="22"/>
      <c r="H439" s="22"/>
      <c r="I439" s="22"/>
      <c r="J439" s="22"/>
      <c r="K439" s="24">
        <v>530</v>
      </c>
    </row>
    <row r="440" spans="1:11" ht="17.25" customHeight="1">
      <c r="A440" s="154">
        <v>5351</v>
      </c>
      <c r="B440" s="140">
        <v>512300</v>
      </c>
      <c r="C440" s="148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40">
        <v>512400</v>
      </c>
      <c r="C441" s="148" t="s">
        <v>345</v>
      </c>
      <c r="D441" s="22">
        <v>345</v>
      </c>
      <c r="E441" s="23">
        <f t="shared" si="98"/>
        <v>244</v>
      </c>
      <c r="F441" s="22"/>
      <c r="G441" s="22"/>
      <c r="H441" s="22"/>
      <c r="I441" s="22"/>
      <c r="J441" s="22"/>
      <c r="K441" s="24">
        <v>244</v>
      </c>
    </row>
    <row r="442" spans="1:11" ht="17.25" customHeight="1">
      <c r="A442" s="154">
        <v>5353</v>
      </c>
      <c r="B442" s="140">
        <v>512500</v>
      </c>
      <c r="C442" s="148" t="s">
        <v>185</v>
      </c>
      <c r="D442" s="22">
        <v>17754</v>
      </c>
      <c r="E442" s="23">
        <f t="shared" si="98"/>
        <v>636</v>
      </c>
      <c r="F442" s="22">
        <v>636</v>
      </c>
      <c r="G442" s="22"/>
      <c r="H442" s="22"/>
      <c r="I442" s="22"/>
      <c r="J442" s="22"/>
      <c r="K442" s="24"/>
    </row>
    <row r="443" spans="1:11" ht="17.25" customHeight="1">
      <c r="A443" s="154">
        <v>5354</v>
      </c>
      <c r="B443" s="140">
        <v>512600</v>
      </c>
      <c r="C443" s="148" t="s">
        <v>748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40">
        <v>512700</v>
      </c>
      <c r="C444" s="148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40">
        <v>512800</v>
      </c>
      <c r="C445" s="148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4">
        <v>5357</v>
      </c>
      <c r="B446" s="140">
        <v>512900</v>
      </c>
      <c r="C446" s="148" t="s">
        <v>572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3">
        <v>5358</v>
      </c>
      <c r="B447" s="15">
        <v>513000</v>
      </c>
      <c r="C447" s="147" t="s">
        <v>858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4">
        <v>5359</v>
      </c>
      <c r="B448" s="140">
        <v>513100</v>
      </c>
      <c r="C448" s="148" t="s">
        <v>579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3">
        <v>5360</v>
      </c>
      <c r="B449" s="15">
        <v>514000</v>
      </c>
      <c r="C449" s="147" t="s">
        <v>859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40">
        <v>514100</v>
      </c>
      <c r="C450" s="148" t="s">
        <v>573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7" t="s">
        <v>860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4">
        <v>5363</v>
      </c>
      <c r="B452" s="140">
        <v>515100</v>
      </c>
      <c r="C452" s="148" t="s">
        <v>461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3">
        <v>5364</v>
      </c>
      <c r="B453" s="15">
        <v>520000</v>
      </c>
      <c r="C453" s="147" t="s">
        <v>861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3">
        <v>5365</v>
      </c>
      <c r="B454" s="15">
        <v>521000</v>
      </c>
      <c r="C454" s="147" t="s">
        <v>862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40">
        <v>521100</v>
      </c>
      <c r="C455" s="148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7" t="s">
        <v>863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40">
        <v>522100</v>
      </c>
      <c r="C457" s="148" t="s">
        <v>532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 ht="12.75" customHeight="1">
      <c r="A458" s="388" t="s">
        <v>529</v>
      </c>
      <c r="B458" s="389" t="s">
        <v>530</v>
      </c>
      <c r="C458" s="384" t="s">
        <v>531</v>
      </c>
      <c r="D458" s="384" t="s">
        <v>904</v>
      </c>
      <c r="E458" s="377" t="s">
        <v>379</v>
      </c>
      <c r="F458" s="390"/>
      <c r="G458" s="390"/>
      <c r="H458" s="390"/>
      <c r="I458" s="390"/>
      <c r="J458" s="390"/>
      <c r="K458" s="392"/>
    </row>
    <row r="459" spans="1:11" ht="12.75" customHeight="1">
      <c r="A459" s="388"/>
      <c r="B459" s="389"/>
      <c r="C459" s="384"/>
      <c r="D459" s="384"/>
      <c r="E459" s="377" t="s">
        <v>909</v>
      </c>
      <c r="F459" s="377" t="s">
        <v>426</v>
      </c>
      <c r="G459" s="390"/>
      <c r="H459" s="390"/>
      <c r="I459" s="390"/>
      <c r="J459" s="377" t="s">
        <v>901</v>
      </c>
      <c r="K459" s="379" t="s">
        <v>63</v>
      </c>
    </row>
    <row r="460" spans="1:11" ht="25.5">
      <c r="A460" s="388"/>
      <c r="B460" s="389"/>
      <c r="C460" s="384"/>
      <c r="D460" s="384"/>
      <c r="E460" s="390"/>
      <c r="F460" s="15" t="s">
        <v>380</v>
      </c>
      <c r="G460" s="15" t="s">
        <v>458</v>
      </c>
      <c r="H460" s="15" t="s">
        <v>900</v>
      </c>
      <c r="I460" s="15" t="s">
        <v>62</v>
      </c>
      <c r="J460" s="390"/>
      <c r="K460" s="392"/>
    </row>
    <row r="461" spans="1:11">
      <c r="A461" s="32" t="s">
        <v>415</v>
      </c>
      <c r="B461" s="25" t="s">
        <v>416</v>
      </c>
      <c r="C461" s="25" t="s">
        <v>417</v>
      </c>
      <c r="D461" s="25" t="s">
        <v>418</v>
      </c>
      <c r="E461" s="25" t="s">
        <v>419</v>
      </c>
      <c r="F461" s="25" t="s">
        <v>420</v>
      </c>
      <c r="G461" s="25" t="s">
        <v>421</v>
      </c>
      <c r="H461" s="25" t="s">
        <v>422</v>
      </c>
      <c r="I461" s="25" t="s">
        <v>423</v>
      </c>
      <c r="J461" s="25" t="s">
        <v>424</v>
      </c>
      <c r="K461" s="33" t="s">
        <v>425</v>
      </c>
    </row>
    <row r="462" spans="1:11" ht="18.75" customHeight="1">
      <c r="A462" s="154">
        <v>5369</v>
      </c>
      <c r="B462" s="140">
        <v>522200</v>
      </c>
      <c r="C462" s="148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40">
        <v>522300</v>
      </c>
      <c r="C463" s="148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7" t="s">
        <v>864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4">
        <v>5372</v>
      </c>
      <c r="B465" s="140">
        <v>523100</v>
      </c>
      <c r="C465" s="148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3">
        <v>5373</v>
      </c>
      <c r="B466" s="15">
        <v>530000</v>
      </c>
      <c r="C466" s="147" t="s">
        <v>865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7" t="s">
        <v>866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40">
        <v>531100</v>
      </c>
      <c r="C468" s="148" t="s">
        <v>436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7" t="s">
        <v>867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7" t="s">
        <v>868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40">
        <v>541100</v>
      </c>
      <c r="C471" s="148" t="s">
        <v>367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7" t="s">
        <v>869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40">
        <v>542100</v>
      </c>
      <c r="C473" s="148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7" t="s">
        <v>870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40">
        <v>543100</v>
      </c>
      <c r="C475" s="148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40">
        <v>543200</v>
      </c>
      <c r="C476" s="148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3">
        <v>5384</v>
      </c>
      <c r="B477" s="15">
        <v>550000</v>
      </c>
      <c r="C477" s="147" t="s">
        <v>871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3">
        <v>5385</v>
      </c>
      <c r="B478" s="15">
        <v>551000</v>
      </c>
      <c r="C478" s="147" t="s">
        <v>872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4">
        <v>5386</v>
      </c>
      <c r="B479" s="140">
        <v>551100</v>
      </c>
      <c r="C479" s="148" t="s">
        <v>639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3">
        <v>5387</v>
      </c>
      <c r="B480" s="15">
        <v>600000</v>
      </c>
      <c r="C480" s="147" t="s">
        <v>873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3">
        <v>5388</v>
      </c>
      <c r="B481" s="15">
        <v>610000</v>
      </c>
      <c r="C481" s="147" t="s">
        <v>874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3">
        <v>5389</v>
      </c>
      <c r="B482" s="15">
        <v>611000</v>
      </c>
      <c r="C482" s="147" t="s">
        <v>875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4">
        <v>5390</v>
      </c>
      <c r="B483" s="140">
        <v>611100</v>
      </c>
      <c r="C483" s="148" t="s">
        <v>1730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40">
        <v>611200</v>
      </c>
      <c r="C484" s="148" t="s">
        <v>344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4">
        <v>5392</v>
      </c>
      <c r="B485" s="140">
        <v>611300</v>
      </c>
      <c r="C485" s="148" t="s">
        <v>486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 ht="12.75" customHeight="1">
      <c r="A486" s="388" t="s">
        <v>529</v>
      </c>
      <c r="B486" s="389" t="s">
        <v>530</v>
      </c>
      <c r="C486" s="384" t="s">
        <v>531</v>
      </c>
      <c r="D486" s="384" t="s">
        <v>904</v>
      </c>
      <c r="E486" s="377" t="s">
        <v>379</v>
      </c>
      <c r="F486" s="390"/>
      <c r="G486" s="390"/>
      <c r="H486" s="390"/>
      <c r="I486" s="390"/>
      <c r="J486" s="390"/>
      <c r="K486" s="392"/>
    </row>
    <row r="487" spans="1:11" ht="12.75" customHeight="1">
      <c r="A487" s="388"/>
      <c r="B487" s="389"/>
      <c r="C487" s="384"/>
      <c r="D487" s="384"/>
      <c r="E487" s="377" t="s">
        <v>909</v>
      </c>
      <c r="F487" s="377" t="s">
        <v>426</v>
      </c>
      <c r="G487" s="390"/>
      <c r="H487" s="390"/>
      <c r="I487" s="390"/>
      <c r="J487" s="377" t="s">
        <v>901</v>
      </c>
      <c r="K487" s="379" t="s">
        <v>63</v>
      </c>
    </row>
    <row r="488" spans="1:11" ht="25.5">
      <c r="A488" s="388"/>
      <c r="B488" s="389"/>
      <c r="C488" s="384"/>
      <c r="D488" s="384"/>
      <c r="E488" s="390"/>
      <c r="F488" s="15" t="s">
        <v>380</v>
      </c>
      <c r="G488" s="15" t="s">
        <v>458</v>
      </c>
      <c r="H488" s="15" t="s">
        <v>900</v>
      </c>
      <c r="I488" s="15" t="s">
        <v>62</v>
      </c>
      <c r="J488" s="390"/>
      <c r="K488" s="392"/>
    </row>
    <row r="489" spans="1:11">
      <c r="A489" s="32" t="s">
        <v>415</v>
      </c>
      <c r="B489" s="25" t="s">
        <v>416</v>
      </c>
      <c r="C489" s="25" t="s">
        <v>417</v>
      </c>
      <c r="D489" s="25" t="s">
        <v>418</v>
      </c>
      <c r="E489" s="25" t="s">
        <v>419</v>
      </c>
      <c r="F489" s="25" t="s">
        <v>420</v>
      </c>
      <c r="G489" s="25" t="s">
        <v>421</v>
      </c>
      <c r="H489" s="25" t="s">
        <v>422</v>
      </c>
      <c r="I489" s="25" t="s">
        <v>423</v>
      </c>
      <c r="J489" s="25" t="s">
        <v>424</v>
      </c>
      <c r="K489" s="33" t="s">
        <v>425</v>
      </c>
    </row>
    <row r="490" spans="1:11" ht="18.75" customHeight="1">
      <c r="A490" s="154">
        <v>5393</v>
      </c>
      <c r="B490" s="140">
        <v>611400</v>
      </c>
      <c r="C490" s="148" t="s">
        <v>487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4">
        <v>5394</v>
      </c>
      <c r="B491" s="140">
        <v>611500</v>
      </c>
      <c r="C491" s="148" t="s">
        <v>488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40">
        <v>611600</v>
      </c>
      <c r="C492" s="148" t="s">
        <v>489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40">
        <v>611700</v>
      </c>
      <c r="C493" s="148" t="s">
        <v>876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40">
        <v>611800</v>
      </c>
      <c r="C494" s="148" t="s">
        <v>490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40">
        <v>611900</v>
      </c>
      <c r="C495" s="148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3">
        <v>5399</v>
      </c>
      <c r="B496" s="15">
        <v>612000</v>
      </c>
      <c r="C496" s="147" t="s">
        <v>877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4">
        <v>5400</v>
      </c>
      <c r="B497" s="140">
        <v>612100</v>
      </c>
      <c r="C497" s="148" t="s">
        <v>1731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40">
        <v>612200</v>
      </c>
      <c r="C498" s="148" t="s">
        <v>491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40">
        <v>612300</v>
      </c>
      <c r="C499" s="148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40">
        <v>612400</v>
      </c>
      <c r="C500" s="148" t="s">
        <v>878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40">
        <v>612500</v>
      </c>
      <c r="C501" s="148" t="s">
        <v>879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40">
        <v>612600</v>
      </c>
      <c r="C502" s="148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40">
        <v>612900</v>
      </c>
      <c r="C503" s="148" t="s">
        <v>661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7" t="s">
        <v>880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40">
        <v>613100</v>
      </c>
      <c r="C505" s="148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3">
        <v>5409</v>
      </c>
      <c r="B506" s="15">
        <v>614000</v>
      </c>
      <c r="C506" s="147" t="s">
        <v>881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40">
        <v>614100</v>
      </c>
      <c r="C507" s="148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3">
        <v>5411</v>
      </c>
      <c r="B508" s="15">
        <v>615000</v>
      </c>
      <c r="C508" s="147" t="s">
        <v>882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40">
        <v>615100</v>
      </c>
      <c r="C509" s="148" t="s">
        <v>749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3">
        <v>5413</v>
      </c>
      <c r="B510" s="15">
        <v>620000</v>
      </c>
      <c r="C510" s="147" t="s">
        <v>883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3">
        <v>5414</v>
      </c>
      <c r="B511" s="15">
        <v>621000</v>
      </c>
      <c r="C511" s="147" t="s">
        <v>884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40">
        <v>621100</v>
      </c>
      <c r="C512" s="148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 ht="12.75" customHeight="1">
      <c r="A513" s="388" t="s">
        <v>529</v>
      </c>
      <c r="B513" s="389" t="s">
        <v>530</v>
      </c>
      <c r="C513" s="384" t="s">
        <v>531</v>
      </c>
      <c r="D513" s="384" t="s">
        <v>904</v>
      </c>
      <c r="E513" s="377" t="s">
        <v>379</v>
      </c>
      <c r="F513" s="390"/>
      <c r="G513" s="390"/>
      <c r="H513" s="390"/>
      <c r="I513" s="390"/>
      <c r="J513" s="390"/>
      <c r="K513" s="392"/>
    </row>
    <row r="514" spans="1:11" ht="12.75" customHeight="1">
      <c r="A514" s="388"/>
      <c r="B514" s="389"/>
      <c r="C514" s="384"/>
      <c r="D514" s="384"/>
      <c r="E514" s="377" t="s">
        <v>909</v>
      </c>
      <c r="F514" s="377" t="s">
        <v>426</v>
      </c>
      <c r="G514" s="390"/>
      <c r="H514" s="390"/>
      <c r="I514" s="390"/>
      <c r="J514" s="377" t="s">
        <v>901</v>
      </c>
      <c r="K514" s="379" t="s">
        <v>63</v>
      </c>
    </row>
    <row r="515" spans="1:11" ht="25.5">
      <c r="A515" s="388"/>
      <c r="B515" s="389"/>
      <c r="C515" s="384"/>
      <c r="D515" s="384"/>
      <c r="E515" s="390"/>
      <c r="F515" s="15" t="s">
        <v>380</v>
      </c>
      <c r="G515" s="15" t="s">
        <v>458</v>
      </c>
      <c r="H515" s="15" t="s">
        <v>900</v>
      </c>
      <c r="I515" s="15" t="s">
        <v>62</v>
      </c>
      <c r="J515" s="390"/>
      <c r="K515" s="392"/>
    </row>
    <row r="516" spans="1:11">
      <c r="A516" s="32" t="s">
        <v>415</v>
      </c>
      <c r="B516" s="25" t="s">
        <v>416</v>
      </c>
      <c r="C516" s="25" t="s">
        <v>417</v>
      </c>
      <c r="D516" s="25" t="s">
        <v>418</v>
      </c>
      <c r="E516" s="25" t="s">
        <v>419</v>
      </c>
      <c r="F516" s="25" t="s">
        <v>420</v>
      </c>
      <c r="G516" s="25" t="s">
        <v>421</v>
      </c>
      <c r="H516" s="25" t="s">
        <v>422</v>
      </c>
      <c r="I516" s="25" t="s">
        <v>423</v>
      </c>
      <c r="J516" s="25" t="s">
        <v>424</v>
      </c>
      <c r="K516" s="33" t="s">
        <v>425</v>
      </c>
    </row>
    <row r="517" spans="1:11" ht="18.75" customHeight="1">
      <c r="A517" s="154">
        <v>5416</v>
      </c>
      <c r="B517" s="140">
        <v>621200</v>
      </c>
      <c r="C517" s="148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40">
        <v>621300</v>
      </c>
      <c r="C518" s="148" t="s">
        <v>483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40">
        <v>621400</v>
      </c>
      <c r="C519" s="148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40">
        <v>621500</v>
      </c>
      <c r="C520" s="148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40">
        <v>621600</v>
      </c>
      <c r="C521" s="148" t="s">
        <v>484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40">
        <v>621700</v>
      </c>
      <c r="C522" s="148" t="s">
        <v>347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4">
        <v>5422</v>
      </c>
      <c r="B523" s="140">
        <v>621800</v>
      </c>
      <c r="C523" s="148" t="s">
        <v>485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40">
        <v>621900</v>
      </c>
      <c r="C524" s="148" t="s">
        <v>348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7" t="s">
        <v>885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40">
        <v>622100</v>
      </c>
      <c r="C526" s="148" t="s">
        <v>349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40">
        <v>622200</v>
      </c>
      <c r="C527" s="148" t="s">
        <v>640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40">
        <v>622300</v>
      </c>
      <c r="C528" s="148" t="s">
        <v>641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40">
        <v>622400</v>
      </c>
      <c r="C529" s="148" t="s">
        <v>642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40">
        <v>622500</v>
      </c>
      <c r="C530" s="148" t="s">
        <v>643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40">
        <v>622600</v>
      </c>
      <c r="C531" s="148" t="s">
        <v>351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40">
        <v>622700</v>
      </c>
      <c r="C532" s="148" t="s">
        <v>350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40">
        <v>622800</v>
      </c>
      <c r="C533" s="148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3">
        <v>5433</v>
      </c>
      <c r="B534" s="15">
        <v>623000</v>
      </c>
      <c r="C534" s="147" t="s">
        <v>886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4">
        <v>5434</v>
      </c>
      <c r="B535" s="140">
        <v>623100</v>
      </c>
      <c r="C535" s="148" t="s">
        <v>887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41"/>
      <c r="C536" s="149" t="s">
        <v>888</v>
      </c>
      <c r="D536" s="30">
        <f>D233+D480</f>
        <v>2275706</v>
      </c>
      <c r="E536" s="30">
        <f t="shared" si="139"/>
        <v>2337130</v>
      </c>
      <c r="F536" s="30">
        <f t="shared" ref="F536:K536" si="141">F233+F480</f>
        <v>17431</v>
      </c>
      <c r="G536" s="30">
        <f t="shared" si="141"/>
        <v>0</v>
      </c>
      <c r="H536" s="30">
        <f t="shared" si="141"/>
        <v>0</v>
      </c>
      <c r="I536" s="30">
        <f t="shared" si="141"/>
        <v>2298146</v>
      </c>
      <c r="J536" s="30">
        <f t="shared" si="141"/>
        <v>68</v>
      </c>
      <c r="K536" s="31">
        <f t="shared" si="141"/>
        <v>21485</v>
      </c>
    </row>
    <row r="537" spans="1:11">
      <c r="A537" s="366"/>
      <c r="B537" s="367"/>
      <c r="C537" s="367"/>
      <c r="D537" s="368"/>
      <c r="E537" s="368"/>
      <c r="F537" s="368"/>
      <c r="G537" s="368"/>
      <c r="H537" s="368"/>
      <c r="I537" s="368"/>
      <c r="J537" s="368"/>
      <c r="K537" s="368"/>
    </row>
    <row r="538" spans="1:11">
      <c r="A538" s="152" t="s">
        <v>905</v>
      </c>
      <c r="B538" s="367"/>
      <c r="C538" s="367"/>
      <c r="D538" s="368"/>
      <c r="E538" s="368"/>
      <c r="F538" s="368"/>
      <c r="G538" s="368"/>
      <c r="H538" s="368"/>
      <c r="I538" s="368"/>
      <c r="J538" s="368"/>
      <c r="K538" s="368"/>
    </row>
    <row r="539" spans="1:11" ht="13.5" thickBot="1">
      <c r="A539" s="366"/>
      <c r="B539" s="367"/>
      <c r="C539" s="367"/>
      <c r="D539" s="368"/>
      <c r="E539" s="368"/>
      <c r="F539" s="368"/>
      <c r="G539" s="368"/>
      <c r="H539" s="368"/>
      <c r="I539" s="368"/>
      <c r="J539" s="368"/>
      <c r="K539" s="368"/>
    </row>
    <row r="540" spans="1:11" ht="12.75" customHeight="1">
      <c r="A540" s="385" t="s">
        <v>529</v>
      </c>
      <c r="B540" s="381" t="s">
        <v>530</v>
      </c>
      <c r="C540" s="381" t="s">
        <v>531</v>
      </c>
      <c r="D540" s="381" t="s">
        <v>906</v>
      </c>
      <c r="E540" s="381" t="s">
        <v>907</v>
      </c>
      <c r="F540" s="381"/>
      <c r="G540" s="381"/>
      <c r="H540" s="381"/>
      <c r="I540" s="381"/>
      <c r="J540" s="381"/>
      <c r="K540" s="382"/>
    </row>
    <row r="541" spans="1:11" ht="12.75" customHeight="1">
      <c r="A541" s="386"/>
      <c r="B541" s="377"/>
      <c r="C541" s="377"/>
      <c r="D541" s="377"/>
      <c r="E541" s="377" t="s">
        <v>909</v>
      </c>
      <c r="F541" s="377" t="s">
        <v>474</v>
      </c>
      <c r="G541" s="377"/>
      <c r="H541" s="377"/>
      <c r="I541" s="377"/>
      <c r="J541" s="377" t="s">
        <v>901</v>
      </c>
      <c r="K541" s="379" t="s">
        <v>63</v>
      </c>
    </row>
    <row r="542" spans="1:11" ht="25.5">
      <c r="A542" s="386"/>
      <c r="B542" s="377"/>
      <c r="C542" s="377"/>
      <c r="D542" s="377"/>
      <c r="E542" s="390"/>
      <c r="F542" s="15" t="s">
        <v>457</v>
      </c>
      <c r="G542" s="15" t="s">
        <v>458</v>
      </c>
      <c r="H542" s="15" t="s">
        <v>900</v>
      </c>
      <c r="I542" s="15" t="s">
        <v>62</v>
      </c>
      <c r="J542" s="377"/>
      <c r="K542" s="379"/>
    </row>
    <row r="543" spans="1:11">
      <c r="A543" s="135">
        <v>1</v>
      </c>
      <c r="B543" s="15">
        <v>2</v>
      </c>
      <c r="C543" s="15">
        <v>3</v>
      </c>
      <c r="D543" s="34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5">
        <v>11</v>
      </c>
    </row>
    <row r="544" spans="1:11" ht="25.5">
      <c r="A544" s="135">
        <v>5436</v>
      </c>
      <c r="B544" s="15"/>
      <c r="C544" s="147" t="s">
        <v>889</v>
      </c>
      <c r="D544" s="20">
        <f>D22</f>
        <v>2275706</v>
      </c>
      <c r="E544" s="20">
        <f>SUM(F544:K544)</f>
        <v>2324948</v>
      </c>
      <c r="F544" s="20">
        <f t="shared" ref="F544:K544" si="142">F22</f>
        <v>17431</v>
      </c>
      <c r="G544" s="20">
        <f t="shared" si="142"/>
        <v>0</v>
      </c>
      <c r="H544" s="20">
        <f t="shared" si="142"/>
        <v>0</v>
      </c>
      <c r="I544" s="20">
        <f t="shared" si="142"/>
        <v>2289564</v>
      </c>
      <c r="J544" s="20">
        <f t="shared" si="142"/>
        <v>79</v>
      </c>
      <c r="K544" s="21">
        <f t="shared" si="142"/>
        <v>17874</v>
      </c>
    </row>
    <row r="545" spans="1:11" ht="25.5">
      <c r="A545" s="135">
        <v>5437</v>
      </c>
      <c r="B545" s="15"/>
      <c r="C545" s="147" t="s">
        <v>890</v>
      </c>
      <c r="D545" s="20">
        <f>D233</f>
        <v>2275706</v>
      </c>
      <c r="E545" s="20">
        <f>SUM(F545:K545)</f>
        <v>2337130</v>
      </c>
      <c r="F545" s="20">
        <f t="shared" ref="F545:K545" si="143">F233</f>
        <v>17431</v>
      </c>
      <c r="G545" s="20">
        <f t="shared" si="143"/>
        <v>0</v>
      </c>
      <c r="H545" s="20">
        <f t="shared" si="143"/>
        <v>0</v>
      </c>
      <c r="I545" s="20">
        <f t="shared" si="143"/>
        <v>2298146</v>
      </c>
      <c r="J545" s="20">
        <f t="shared" si="143"/>
        <v>68</v>
      </c>
      <c r="K545" s="21">
        <f t="shared" si="143"/>
        <v>21485</v>
      </c>
    </row>
    <row r="546" spans="1:11" ht="25.5">
      <c r="A546" s="150">
        <v>5438</v>
      </c>
      <c r="B546" s="140"/>
      <c r="C546" s="148" t="s">
        <v>891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11</v>
      </c>
      <c r="K546" s="36">
        <f t="shared" si="144"/>
        <v>0</v>
      </c>
    </row>
    <row r="547" spans="1:11" ht="25.5">
      <c r="A547" s="150">
        <v>5439</v>
      </c>
      <c r="B547" s="140"/>
      <c r="C547" s="148" t="s">
        <v>892</v>
      </c>
      <c r="D547" s="23">
        <f>IF((D545-D544)&gt;0,D545-D544,0)</f>
        <v>0</v>
      </c>
      <c r="E547" s="23">
        <f>IF((E545-E544)&gt;0,E545-E544,0)</f>
        <v>12182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8582</v>
      </c>
      <c r="J547" s="23">
        <f t="shared" si="145"/>
        <v>0</v>
      </c>
      <c r="K547" s="36">
        <f t="shared" si="145"/>
        <v>3611</v>
      </c>
    </row>
    <row r="548" spans="1:11" ht="25.5">
      <c r="A548" s="135">
        <v>5440</v>
      </c>
      <c r="B548" s="15">
        <v>900000</v>
      </c>
      <c r="C548" s="147" t="s">
        <v>893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5">
        <v>5441</v>
      </c>
      <c r="B549" s="15">
        <v>600000</v>
      </c>
      <c r="C549" s="147" t="s">
        <v>894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5">
        <v>5442</v>
      </c>
      <c r="B550" s="15"/>
      <c r="C550" s="147" t="s">
        <v>895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5">
        <v>5443</v>
      </c>
      <c r="B551" s="15"/>
      <c r="C551" s="147" t="s">
        <v>896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5">
        <v>5444</v>
      </c>
      <c r="B552" s="15"/>
      <c r="C552" s="147" t="s">
        <v>897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11</v>
      </c>
      <c r="K552" s="21">
        <f t="shared" si="150"/>
        <v>0</v>
      </c>
    </row>
    <row r="553" spans="1:11" ht="18.75" customHeight="1" thickBot="1">
      <c r="A553" s="151">
        <v>5445</v>
      </c>
      <c r="B553" s="142"/>
      <c r="C553" s="149" t="s">
        <v>898</v>
      </c>
      <c r="D553" s="30">
        <f t="shared" ref="D553:K553" si="151">IF(D536-D224&gt;0,D536-D224,0)</f>
        <v>0</v>
      </c>
      <c r="E553" s="30">
        <f t="shared" si="151"/>
        <v>12182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8582</v>
      </c>
      <c r="J553" s="30">
        <f t="shared" si="151"/>
        <v>0</v>
      </c>
      <c r="K553" s="31">
        <f t="shared" si="151"/>
        <v>3611</v>
      </c>
    </row>
    <row r="556" spans="1:11" s="97" customFormat="1" ht="29.25" customHeight="1">
      <c r="A556" s="133" t="s">
        <v>949</v>
      </c>
      <c r="B556" s="143"/>
      <c r="C556" s="143"/>
      <c r="E556" s="396" t="s">
        <v>908</v>
      </c>
      <c r="F556" s="396"/>
      <c r="I556" s="395" t="s">
        <v>471</v>
      </c>
      <c r="J556" s="395"/>
    </row>
    <row r="557" spans="1:11" s="97" customFormat="1">
      <c r="A557" s="96"/>
      <c r="B557" s="143"/>
      <c r="C557" s="143"/>
    </row>
    <row r="558" spans="1:11" s="97" customFormat="1">
      <c r="A558" s="96"/>
      <c r="B558" s="143"/>
      <c r="C558" s="143"/>
    </row>
    <row r="559" spans="1:11" s="97" customFormat="1">
      <c r="A559" s="96"/>
      <c r="B559" s="143"/>
      <c r="C559" s="143"/>
      <c r="E559" s="97" t="s">
        <v>313</v>
      </c>
      <c r="I559" s="97" t="s">
        <v>948</v>
      </c>
    </row>
    <row r="560" spans="1:11" s="97" customFormat="1">
      <c r="A560" s="96"/>
      <c r="B560" s="143"/>
      <c r="C560" s="143"/>
    </row>
  </sheetData>
  <sheetProtection password="CCCC" sheet="1"/>
  <mergeCells count="191">
    <mergeCell ref="J346:J347"/>
    <mergeCell ref="J459:J460"/>
    <mergeCell ref="E396:K396"/>
    <mergeCell ref="F372:I372"/>
    <mergeCell ref="F487:I487"/>
    <mergeCell ref="F397:I397"/>
    <mergeCell ref="F425:I425"/>
    <mergeCell ref="F459:I459"/>
    <mergeCell ref="E459:E460"/>
    <mergeCell ref="I556:J556"/>
    <mergeCell ref="E556:F556"/>
    <mergeCell ref="A513:A515"/>
    <mergeCell ref="B513:B515"/>
    <mergeCell ref="C513:C515"/>
    <mergeCell ref="A540:A542"/>
    <mergeCell ref="B540:B542"/>
    <mergeCell ref="C540:C542"/>
    <mergeCell ref="F514:I514"/>
    <mergeCell ref="D540:D542"/>
    <mergeCell ref="E540:K540"/>
    <mergeCell ref="D513:D515"/>
    <mergeCell ref="E513:K513"/>
    <mergeCell ref="F541:I541"/>
    <mergeCell ref="E514:E515"/>
    <mergeCell ref="J541:J542"/>
    <mergeCell ref="J514:J515"/>
    <mergeCell ref="K541:K542"/>
    <mergeCell ref="K514:K515"/>
    <mergeCell ref="E541:E542"/>
    <mergeCell ref="D371:D373"/>
    <mergeCell ref="K459:K460"/>
    <mergeCell ref="D458:D460"/>
    <mergeCell ref="D486:D488"/>
    <mergeCell ref="J425:J426"/>
    <mergeCell ref="K397:K398"/>
    <mergeCell ref="J372:J373"/>
    <mergeCell ref="E397:E398"/>
    <mergeCell ref="E372:E373"/>
    <mergeCell ref="E458:K458"/>
    <mergeCell ref="K487:K488"/>
    <mergeCell ref="E486:K486"/>
    <mergeCell ref="E424:K424"/>
    <mergeCell ref="D424:D426"/>
    <mergeCell ref="F170:I170"/>
    <mergeCell ref="E229:K229"/>
    <mergeCell ref="F230:I230"/>
    <mergeCell ref="E248:K248"/>
    <mergeCell ref="K249:K250"/>
    <mergeCell ref="F218:I218"/>
    <mergeCell ref="E217:K217"/>
    <mergeCell ref="B486:B488"/>
    <mergeCell ref="C458:C460"/>
    <mergeCell ref="B424:B426"/>
    <mergeCell ref="C424:C426"/>
    <mergeCell ref="E487:E488"/>
    <mergeCell ref="J316:J317"/>
    <mergeCell ref="C315:C317"/>
    <mergeCell ref="B371:B373"/>
    <mergeCell ref="K346:K347"/>
    <mergeCell ref="E425:E426"/>
    <mergeCell ref="K425:K426"/>
    <mergeCell ref="E371:K371"/>
    <mergeCell ref="J397:J398"/>
    <mergeCell ref="K285:K286"/>
    <mergeCell ref="E285:E286"/>
    <mergeCell ref="J487:J488"/>
    <mergeCell ref="K372:K373"/>
    <mergeCell ref="D248:D250"/>
    <mergeCell ref="B315:B317"/>
    <mergeCell ref="A396:A398"/>
    <mergeCell ref="D396:D398"/>
    <mergeCell ref="D345:D347"/>
    <mergeCell ref="B248:B250"/>
    <mergeCell ref="A315:A317"/>
    <mergeCell ref="K230:K231"/>
    <mergeCell ref="J230:J231"/>
    <mergeCell ref="F285:I285"/>
    <mergeCell ref="F316:I316"/>
    <mergeCell ref="E315:K315"/>
    <mergeCell ref="J249:J250"/>
    <mergeCell ref="K316:K317"/>
    <mergeCell ref="J285:J286"/>
    <mergeCell ref="E316:E317"/>
    <mergeCell ref="E230:E231"/>
    <mergeCell ref="F249:I249"/>
    <mergeCell ref="E284:K284"/>
    <mergeCell ref="E249:E250"/>
    <mergeCell ref="D284:D286"/>
    <mergeCell ref="F346:I346"/>
    <mergeCell ref="D315:D317"/>
    <mergeCell ref="E345:K345"/>
    <mergeCell ref="C284:C286"/>
    <mergeCell ref="A169:A171"/>
    <mergeCell ref="A486:A488"/>
    <mergeCell ref="A424:A426"/>
    <mergeCell ref="C371:C373"/>
    <mergeCell ref="A458:A460"/>
    <mergeCell ref="B195:B197"/>
    <mergeCell ref="B458:B460"/>
    <mergeCell ref="B217:B219"/>
    <mergeCell ref="C486:C488"/>
    <mergeCell ref="A284:A286"/>
    <mergeCell ref="B284:B286"/>
    <mergeCell ref="A371:A373"/>
    <mergeCell ref="C396:C398"/>
    <mergeCell ref="B396:B398"/>
    <mergeCell ref="B229:B231"/>
    <mergeCell ref="D229:D231"/>
    <mergeCell ref="E346:E347"/>
    <mergeCell ref="B86:B88"/>
    <mergeCell ref="D217:D219"/>
    <mergeCell ref="C169:C171"/>
    <mergeCell ref="C217:C219"/>
    <mergeCell ref="B169:B171"/>
    <mergeCell ref="A217:A219"/>
    <mergeCell ref="C229:C231"/>
    <mergeCell ref="C248:C250"/>
    <mergeCell ref="A248:A250"/>
    <mergeCell ref="E86:K86"/>
    <mergeCell ref="E142:K142"/>
    <mergeCell ref="E143:E144"/>
    <mergeCell ref="J143:J144"/>
    <mergeCell ref="K143:K144"/>
    <mergeCell ref="K196:K197"/>
    <mergeCell ref="A345:A347"/>
    <mergeCell ref="B345:B347"/>
    <mergeCell ref="C345:C347"/>
    <mergeCell ref="A142:A144"/>
    <mergeCell ref="C195:C197"/>
    <mergeCell ref="A229:A231"/>
    <mergeCell ref="E218:E219"/>
    <mergeCell ref="A18:A20"/>
    <mergeCell ref="B18:B20"/>
    <mergeCell ref="C18:C20"/>
    <mergeCell ref="C59:C61"/>
    <mergeCell ref="A59:A61"/>
    <mergeCell ref="A27:A29"/>
    <mergeCell ref="A195:A197"/>
    <mergeCell ref="D195:D197"/>
    <mergeCell ref="A116:A118"/>
    <mergeCell ref="B27:B29"/>
    <mergeCell ref="C116:C118"/>
    <mergeCell ref="D169:D171"/>
    <mergeCell ref="B116:B118"/>
    <mergeCell ref="B142:B144"/>
    <mergeCell ref="C142:C144"/>
    <mergeCell ref="B59:B61"/>
    <mergeCell ref="D86:D88"/>
    <mergeCell ref="C86:C88"/>
    <mergeCell ref="C27:C29"/>
    <mergeCell ref="A86:A88"/>
    <mergeCell ref="D142:D144"/>
    <mergeCell ref="D59:D61"/>
    <mergeCell ref="D27:D29"/>
    <mergeCell ref="D18:D20"/>
    <mergeCell ref="K218:K219"/>
    <mergeCell ref="K170:K171"/>
    <mergeCell ref="E195:K195"/>
    <mergeCell ref="F87:I87"/>
    <mergeCell ref="E18:K18"/>
    <mergeCell ref="E169:K169"/>
    <mergeCell ref="E170:E171"/>
    <mergeCell ref="F143:I143"/>
    <mergeCell ref="J87:J88"/>
    <mergeCell ref="E87:E88"/>
    <mergeCell ref="E59:K59"/>
    <mergeCell ref="E28:E29"/>
    <mergeCell ref="E27:K27"/>
    <mergeCell ref="J117:J118"/>
    <mergeCell ref="J60:J61"/>
    <mergeCell ref="E117:E118"/>
    <mergeCell ref="F117:I117"/>
    <mergeCell ref="E60:E61"/>
    <mergeCell ref="F196:I196"/>
    <mergeCell ref="J170:J171"/>
    <mergeCell ref="J218:J219"/>
    <mergeCell ref="E196:E197"/>
    <mergeCell ref="J196:J197"/>
    <mergeCell ref="F60:I60"/>
    <mergeCell ref="D116:D118"/>
    <mergeCell ref="E19:E20"/>
    <mergeCell ref="J28:J29"/>
    <mergeCell ref="K87:K88"/>
    <mergeCell ref="K28:K29"/>
    <mergeCell ref="F19:I19"/>
    <mergeCell ref="J19:J20"/>
    <mergeCell ref="K19:K20"/>
    <mergeCell ref="F28:I28"/>
    <mergeCell ref="K117:K118"/>
    <mergeCell ref="E116:K116"/>
    <mergeCell ref="K60:K61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zoomScaleNormal="100" workbookViewId="0">
      <selection activeCell="C5" sqref="C5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9" t="s">
        <v>72</v>
      </c>
      <c r="B1" s="60"/>
      <c r="E1" s="132" t="s">
        <v>910</v>
      </c>
    </row>
    <row r="2" spans="1:5">
      <c r="A2" s="59" t="s">
        <v>399</v>
      </c>
      <c r="B2" s="60"/>
    </row>
    <row r="3" spans="1:5">
      <c r="A3" s="59" t="s">
        <v>473</v>
      </c>
      <c r="B3" s="60"/>
      <c r="D3" s="61"/>
    </row>
    <row r="4" spans="1:5">
      <c r="A4" s="59"/>
      <c r="B4" s="60"/>
    </row>
    <row r="5" spans="1:5" ht="15">
      <c r="A5" s="59"/>
      <c r="C5" s="62" t="s">
        <v>1751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15 ЗАЈЕЧАР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00215003 ЗЦ ЗАЈЕЧАР</v>
      </c>
      <c r="B8" s="67"/>
      <c r="C8" s="52"/>
      <c r="D8" s="52"/>
    </row>
    <row r="9" spans="1:5">
      <c r="A9" s="63"/>
      <c r="B9" s="67"/>
      <c r="C9" s="52"/>
      <c r="D9" s="52"/>
    </row>
    <row r="10" spans="1:5" ht="13.5" thickBot="1">
      <c r="E10" s="53" t="s">
        <v>925</v>
      </c>
    </row>
    <row r="11" spans="1:5">
      <c r="A11" s="397" t="s">
        <v>211</v>
      </c>
      <c r="B11" s="398"/>
      <c r="C11" s="68" t="s">
        <v>212</v>
      </c>
      <c r="D11" s="69" t="s">
        <v>226</v>
      </c>
      <c r="E11" s="70" t="s">
        <v>227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71</v>
      </c>
      <c r="B13" s="76"/>
      <c r="C13" s="77" t="s">
        <v>1738</v>
      </c>
      <c r="D13" s="78">
        <f>D14+D15</f>
        <v>23358</v>
      </c>
      <c r="E13" s="79">
        <f>E14+E15</f>
        <v>12665</v>
      </c>
    </row>
    <row r="14" spans="1:5" ht="24" customHeight="1">
      <c r="A14" s="80"/>
      <c r="B14" s="81" t="s">
        <v>201</v>
      </c>
      <c r="C14" s="82" t="s">
        <v>213</v>
      </c>
      <c r="D14" s="83">
        <v>23357</v>
      </c>
      <c r="E14" s="84">
        <v>12664</v>
      </c>
    </row>
    <row r="15" spans="1:5" ht="24" customHeight="1">
      <c r="A15" s="80"/>
      <c r="B15" s="81" t="s">
        <v>202</v>
      </c>
      <c r="C15" s="82" t="s">
        <v>214</v>
      </c>
      <c r="D15" s="83">
        <v>1</v>
      </c>
      <c r="E15" s="84">
        <v>1</v>
      </c>
    </row>
    <row r="16" spans="1:5" ht="24" customHeight="1">
      <c r="A16" s="75" t="s">
        <v>203</v>
      </c>
      <c r="B16" s="76"/>
      <c r="C16" s="85" t="s">
        <v>1752</v>
      </c>
      <c r="D16" s="78">
        <f>D17+D18+D19</f>
        <v>2343515</v>
      </c>
      <c r="E16" s="79">
        <f>E17+E18+E19</f>
        <v>2286386</v>
      </c>
    </row>
    <row r="17" spans="1:6" ht="24" customHeight="1">
      <c r="A17" s="80"/>
      <c r="B17" s="81" t="s">
        <v>206</v>
      </c>
      <c r="C17" s="82" t="s">
        <v>215</v>
      </c>
      <c r="D17" s="83">
        <v>2324948</v>
      </c>
      <c r="E17" s="84">
        <v>2286386</v>
      </c>
    </row>
    <row r="18" spans="1:6" ht="24" customHeight="1">
      <c r="A18" s="80"/>
      <c r="B18" s="81" t="s">
        <v>207</v>
      </c>
      <c r="C18" s="82" t="s">
        <v>216</v>
      </c>
      <c r="D18" s="83">
        <v>1385</v>
      </c>
      <c r="E18" s="84"/>
    </row>
    <row r="19" spans="1:6" ht="24" customHeight="1">
      <c r="A19" s="80"/>
      <c r="B19" s="81" t="s">
        <v>208</v>
      </c>
      <c r="C19" s="82" t="s">
        <v>217</v>
      </c>
      <c r="D19" s="83">
        <v>17182</v>
      </c>
      <c r="E19" s="84"/>
    </row>
    <row r="20" spans="1:6" ht="24" customHeight="1">
      <c r="A20" s="75" t="s">
        <v>204</v>
      </c>
      <c r="B20" s="76"/>
      <c r="C20" s="85" t="s">
        <v>1753</v>
      </c>
      <c r="D20" s="78">
        <f>D21+D22+D23</f>
        <v>2355801</v>
      </c>
      <c r="E20" s="79">
        <f>E21+E22+E23</f>
        <v>2294940</v>
      </c>
    </row>
    <row r="21" spans="1:6" ht="24" customHeight="1">
      <c r="A21" s="80"/>
      <c r="B21" s="81" t="s">
        <v>218</v>
      </c>
      <c r="C21" s="82" t="s">
        <v>219</v>
      </c>
      <c r="D21" s="83">
        <v>2337130</v>
      </c>
      <c r="E21" s="84">
        <v>2294940</v>
      </c>
    </row>
    <row r="22" spans="1:6" ht="24" customHeight="1">
      <c r="A22" s="80"/>
      <c r="B22" s="81" t="s">
        <v>220</v>
      </c>
      <c r="C22" s="82" t="s">
        <v>221</v>
      </c>
      <c r="D22" s="83">
        <v>1481</v>
      </c>
      <c r="E22" s="84"/>
    </row>
    <row r="23" spans="1:6" ht="24" customHeight="1">
      <c r="A23" s="80"/>
      <c r="B23" s="81" t="s">
        <v>222</v>
      </c>
      <c r="C23" s="82" t="s">
        <v>223</v>
      </c>
      <c r="D23" s="83">
        <v>17190</v>
      </c>
      <c r="E23" s="84"/>
    </row>
    <row r="24" spans="1:6" ht="24" customHeight="1">
      <c r="A24" s="75" t="s">
        <v>205</v>
      </c>
      <c r="B24" s="76"/>
      <c r="C24" s="77" t="s">
        <v>1754</v>
      </c>
      <c r="D24" s="78">
        <f>D13+D16-D20</f>
        <v>11072</v>
      </c>
      <c r="E24" s="78">
        <f>E13+E16-E20</f>
        <v>4111</v>
      </c>
      <c r="F24" s="86"/>
    </row>
    <row r="25" spans="1:6" ht="24" customHeight="1">
      <c r="A25" s="80"/>
      <c r="B25" s="81" t="s">
        <v>209</v>
      </c>
      <c r="C25" s="82" t="s">
        <v>224</v>
      </c>
      <c r="D25" s="87">
        <v>11071</v>
      </c>
      <c r="E25" s="84">
        <v>4110</v>
      </c>
    </row>
    <row r="26" spans="1:6" ht="24" customHeight="1" thickBot="1">
      <c r="A26" s="88"/>
      <c r="B26" s="89" t="s">
        <v>210</v>
      </c>
      <c r="C26" s="90" t="s">
        <v>225</v>
      </c>
      <c r="D26" s="91">
        <v>1</v>
      </c>
      <c r="E26" s="92">
        <v>1</v>
      </c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N314"/>
  <sheetViews>
    <sheetView showGridLines="0" showRowColHeaders="0" showZeros="0" showOutlineSymbols="0" zoomScaleNormal="100" zoomScaleSheetLayoutView="95" workbookViewId="0">
      <selection activeCell="A14" sqref="A14"/>
    </sheetView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.7109375" style="160" customWidth="1"/>
    <col min="5" max="5" width="16.5703125" style="160" customWidth="1"/>
    <col min="6" max="6" width="15.85546875" style="160" customWidth="1"/>
    <col min="7" max="7" width="15.140625" style="160" customWidth="1"/>
    <col min="8" max="8" width="16.5703125" style="160" customWidth="1"/>
    <col min="9" max="10" width="17.140625" style="160" customWidth="1"/>
    <col min="11" max="16384" width="9.140625" style="160"/>
  </cols>
  <sheetData>
    <row r="1" spans="1:8">
      <c r="A1" s="207" t="s">
        <v>72</v>
      </c>
    </row>
    <row r="2" spans="1:8">
      <c r="A2" s="207" t="s">
        <v>399</v>
      </c>
      <c r="H2" s="206" t="s">
        <v>923</v>
      </c>
    </row>
    <row r="3" spans="1:8">
      <c r="A3" s="207" t="s">
        <v>473</v>
      </c>
      <c r="D3" s="206"/>
      <c r="E3" s="206"/>
    </row>
    <row r="6" spans="1:8" ht="9" customHeight="1"/>
    <row r="7" spans="1:8">
      <c r="A7" s="205" t="str">
        <f>"ФИЛИЈАЛА:   " &amp; Filijala</f>
        <v>ФИЛИЈАЛА:   15 ЗАЈЕЧАР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00215003 ЗЦ ЗАЈЕЧАР</v>
      </c>
      <c r="B8" s="200"/>
      <c r="C8" s="199"/>
      <c r="D8" s="199"/>
      <c r="E8" s="199"/>
    </row>
    <row r="9" spans="1:8" ht="9.75" customHeight="1">
      <c r="A9" s="201"/>
      <c r="B9" s="200"/>
      <c r="C9" s="203"/>
      <c r="D9" s="204"/>
      <c r="E9" s="204"/>
    </row>
    <row r="10" spans="1:8" ht="7.5" customHeight="1">
      <c r="A10" s="201"/>
      <c r="B10" s="200"/>
      <c r="C10" s="203"/>
      <c r="D10" s="202"/>
      <c r="E10" s="202"/>
    </row>
    <row r="11" spans="1:8" ht="6" customHeight="1">
      <c r="A11" s="201"/>
      <c r="B11" s="200"/>
      <c r="C11" s="199"/>
      <c r="D11" s="199"/>
      <c r="E11" s="199"/>
    </row>
    <row r="12" spans="1:8" ht="1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8.75">
      <c r="A14" s="194" t="s">
        <v>922</v>
      </c>
      <c r="B14" s="194"/>
      <c r="C14" s="194"/>
      <c r="D14" s="194"/>
      <c r="E14" s="194"/>
    </row>
    <row r="15" spans="1:8" ht="19.5" customHeight="1">
      <c r="A15" s="193" t="s">
        <v>1750</v>
      </c>
      <c r="B15" s="192"/>
      <c r="C15" s="192"/>
      <c r="D15" s="192"/>
      <c r="E15" s="192"/>
    </row>
    <row r="16" spans="1:8" ht="36" customHeight="1">
      <c r="A16" s="183" t="s">
        <v>441</v>
      </c>
    </row>
    <row r="17" spans="1:10" ht="18" customHeight="1" thickBot="1">
      <c r="D17" s="191"/>
      <c r="E17" s="191"/>
      <c r="G17" s="360"/>
      <c r="H17" s="361"/>
      <c r="I17" s="361"/>
      <c r="J17" s="266" t="s">
        <v>925</v>
      </c>
    </row>
    <row r="18" spans="1:10" ht="24" customHeight="1">
      <c r="A18" s="413" t="s">
        <v>529</v>
      </c>
      <c r="B18" s="415" t="s">
        <v>530</v>
      </c>
      <c r="C18" s="415" t="s">
        <v>531</v>
      </c>
      <c r="D18" s="408" t="s">
        <v>968</v>
      </c>
      <c r="E18" s="408" t="s">
        <v>967</v>
      </c>
      <c r="F18" s="410" t="s">
        <v>966</v>
      </c>
      <c r="G18" s="404" t="s">
        <v>993</v>
      </c>
      <c r="H18" s="399" t="s">
        <v>1732</v>
      </c>
      <c r="I18" s="399" t="s">
        <v>1734</v>
      </c>
      <c r="J18" s="401" t="s">
        <v>956</v>
      </c>
    </row>
    <row r="19" spans="1:10" ht="35.25" customHeight="1">
      <c r="A19" s="414"/>
      <c r="B19" s="418"/>
      <c r="C19" s="416"/>
      <c r="D19" s="409"/>
      <c r="E19" s="409"/>
      <c r="F19" s="411"/>
      <c r="G19" s="405"/>
      <c r="H19" s="400"/>
      <c r="I19" s="400"/>
      <c r="J19" s="402"/>
    </row>
    <row r="20" spans="1:10" ht="24.75" customHeight="1">
      <c r="A20" s="414"/>
      <c r="B20" s="418"/>
      <c r="C20" s="416"/>
      <c r="D20" s="409"/>
      <c r="E20" s="409"/>
      <c r="F20" s="411"/>
      <c r="G20" s="405"/>
      <c r="H20" s="400"/>
      <c r="I20" s="400"/>
      <c r="J20" s="403"/>
    </row>
    <row r="21" spans="1:10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733</v>
      </c>
      <c r="G21" s="242">
        <v>7</v>
      </c>
      <c r="H21" s="362">
        <v>8</v>
      </c>
      <c r="I21" s="362">
        <v>9</v>
      </c>
      <c r="J21" s="18" t="s">
        <v>1733</v>
      </c>
    </row>
    <row r="22" spans="1:10" ht="25.5">
      <c r="A22" s="189">
        <v>5001</v>
      </c>
      <c r="B22" s="178"/>
      <c r="C22" s="177" t="s">
        <v>965</v>
      </c>
      <c r="D22" s="188">
        <f>D23</f>
        <v>6329</v>
      </c>
      <c r="E22" s="188">
        <f>E23</f>
        <v>0</v>
      </c>
      <c r="F22" s="176">
        <f t="shared" ref="F22:F32" si="0">D22+E22</f>
        <v>6329</v>
      </c>
      <c r="G22" s="243">
        <f>G23</f>
        <v>0</v>
      </c>
      <c r="H22" s="363">
        <f>H23</f>
        <v>0</v>
      </c>
      <c r="I22" s="363">
        <f>I23</f>
        <v>0</v>
      </c>
      <c r="J22" s="21">
        <f>F22+G22+H22+I22</f>
        <v>6329</v>
      </c>
    </row>
    <row r="23" spans="1:10">
      <c r="A23" s="189">
        <v>5002</v>
      </c>
      <c r="B23" s="178">
        <v>700000</v>
      </c>
      <c r="C23" s="177" t="s">
        <v>752</v>
      </c>
      <c r="D23" s="188">
        <f>D24+D29</f>
        <v>6329</v>
      </c>
      <c r="E23" s="188">
        <f>E24+E29</f>
        <v>0</v>
      </c>
      <c r="F23" s="176">
        <f t="shared" si="0"/>
        <v>6329</v>
      </c>
      <c r="G23" s="243">
        <f>G24+G29</f>
        <v>0</v>
      </c>
      <c r="H23" s="363">
        <f>H24+H29</f>
        <v>0</v>
      </c>
      <c r="I23" s="363">
        <f>I24+I29</f>
        <v>0</v>
      </c>
      <c r="J23" s="21">
        <f t="shared" ref="J23:J32" si="1">F23+G23+H23+I23</f>
        <v>6329</v>
      </c>
    </row>
    <row r="24" spans="1:10" ht="12.75" customHeight="1">
      <c r="A24" s="180">
        <v>5094</v>
      </c>
      <c r="B24" s="178">
        <v>770000</v>
      </c>
      <c r="C24" s="177" t="s">
        <v>764</v>
      </c>
      <c r="D24" s="188">
        <f>D25+D27</f>
        <v>3178</v>
      </c>
      <c r="E24" s="188">
        <f>E25+E27</f>
        <v>0</v>
      </c>
      <c r="F24" s="176">
        <f t="shared" si="0"/>
        <v>3178</v>
      </c>
      <c r="G24" s="243">
        <f>G25+G27</f>
        <v>0</v>
      </c>
      <c r="H24" s="363">
        <f>H25+H27</f>
        <v>0</v>
      </c>
      <c r="I24" s="363">
        <f>I25+I27</f>
        <v>0</v>
      </c>
      <c r="J24" s="21">
        <f t="shared" si="1"/>
        <v>3178</v>
      </c>
    </row>
    <row r="25" spans="1:10">
      <c r="A25" s="180">
        <v>5095</v>
      </c>
      <c r="B25" s="178">
        <v>771000</v>
      </c>
      <c r="C25" s="177" t="s">
        <v>765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363">
        <f>H26</f>
        <v>0</v>
      </c>
      <c r="I25" s="363">
        <f>I26</f>
        <v>0</v>
      </c>
      <c r="J25" s="21">
        <f t="shared" si="1"/>
        <v>0</v>
      </c>
    </row>
    <row r="26" spans="1:10">
      <c r="A26" s="187">
        <v>5096</v>
      </c>
      <c r="B26" s="174">
        <v>771100</v>
      </c>
      <c r="C26" s="173" t="s">
        <v>650</v>
      </c>
      <c r="D26" s="186"/>
      <c r="E26" s="186"/>
      <c r="F26" s="176">
        <f t="shared" si="0"/>
        <v>0</v>
      </c>
      <c r="G26" s="244"/>
      <c r="H26" s="364"/>
      <c r="I26" s="364"/>
      <c r="J26" s="21">
        <f t="shared" si="1"/>
        <v>0</v>
      </c>
    </row>
    <row r="27" spans="1:10" ht="25.5">
      <c r="A27" s="180">
        <v>5097</v>
      </c>
      <c r="B27" s="178">
        <v>772000</v>
      </c>
      <c r="C27" s="177" t="s">
        <v>766</v>
      </c>
      <c r="D27" s="188">
        <f>D28</f>
        <v>3178</v>
      </c>
      <c r="E27" s="188">
        <f>E28</f>
        <v>0</v>
      </c>
      <c r="F27" s="176">
        <f t="shared" si="0"/>
        <v>3178</v>
      </c>
      <c r="G27" s="243">
        <f>G28</f>
        <v>0</v>
      </c>
      <c r="H27" s="363">
        <f>H28</f>
        <v>0</v>
      </c>
      <c r="I27" s="363">
        <f>I28</f>
        <v>0</v>
      </c>
      <c r="J27" s="21">
        <f t="shared" si="1"/>
        <v>3178</v>
      </c>
    </row>
    <row r="28" spans="1:10">
      <c r="A28" s="187">
        <v>5098</v>
      </c>
      <c r="B28" s="174">
        <v>772100</v>
      </c>
      <c r="C28" s="173" t="s">
        <v>651</v>
      </c>
      <c r="D28" s="186">
        <v>3178</v>
      </c>
      <c r="E28" s="186"/>
      <c r="F28" s="176">
        <f t="shared" si="0"/>
        <v>3178</v>
      </c>
      <c r="G28" s="244"/>
      <c r="H28" s="364"/>
      <c r="I28" s="364"/>
      <c r="J28" s="21">
        <f t="shared" si="1"/>
        <v>3178</v>
      </c>
    </row>
    <row r="29" spans="1:10" ht="25.5">
      <c r="A29" s="180">
        <v>5099</v>
      </c>
      <c r="B29" s="178">
        <v>780000</v>
      </c>
      <c r="C29" s="177" t="s">
        <v>767</v>
      </c>
      <c r="D29" s="188">
        <f>D30</f>
        <v>3151</v>
      </c>
      <c r="E29" s="188">
        <f>E30</f>
        <v>0</v>
      </c>
      <c r="F29" s="176">
        <f t="shared" si="0"/>
        <v>3151</v>
      </c>
      <c r="G29" s="246"/>
      <c r="H29" s="363">
        <f>H30</f>
        <v>0</v>
      </c>
      <c r="I29" s="363">
        <f>I30</f>
        <v>0</v>
      </c>
      <c r="J29" s="21">
        <f t="shared" si="1"/>
        <v>3151</v>
      </c>
    </row>
    <row r="30" spans="1:10" ht="25.5">
      <c r="A30" s="180">
        <v>5100</v>
      </c>
      <c r="B30" s="178">
        <v>781000</v>
      </c>
      <c r="C30" s="177" t="s">
        <v>768</v>
      </c>
      <c r="D30" s="188">
        <f>D31</f>
        <v>3151</v>
      </c>
      <c r="E30" s="188">
        <f>E31</f>
        <v>0</v>
      </c>
      <c r="F30" s="176">
        <f t="shared" si="0"/>
        <v>3151</v>
      </c>
      <c r="G30" s="246"/>
      <c r="H30" s="363">
        <f>H31</f>
        <v>0</v>
      </c>
      <c r="I30" s="363">
        <f>I31</f>
        <v>0</v>
      </c>
      <c r="J30" s="21">
        <f t="shared" si="1"/>
        <v>3151</v>
      </c>
    </row>
    <row r="31" spans="1:10">
      <c r="A31" s="187">
        <v>5101</v>
      </c>
      <c r="B31" s="174">
        <v>781100</v>
      </c>
      <c r="C31" s="173" t="s">
        <v>455</v>
      </c>
      <c r="D31" s="244">
        <v>3151</v>
      </c>
      <c r="E31" s="244"/>
      <c r="F31" s="176">
        <f t="shared" si="0"/>
        <v>3151</v>
      </c>
      <c r="G31" s="247"/>
      <c r="H31" s="244"/>
      <c r="I31" s="244"/>
      <c r="J31" s="21">
        <f t="shared" si="1"/>
        <v>3151</v>
      </c>
    </row>
    <row r="32" spans="1:10" ht="13.5" thickBot="1">
      <c r="A32" s="185">
        <v>5171</v>
      </c>
      <c r="B32" s="169"/>
      <c r="C32" s="168" t="s">
        <v>964</v>
      </c>
      <c r="D32" s="184">
        <f>D22</f>
        <v>6329</v>
      </c>
      <c r="E32" s="184">
        <f>E22</f>
        <v>0</v>
      </c>
      <c r="F32" s="167">
        <f t="shared" si="0"/>
        <v>6329</v>
      </c>
      <c r="G32" s="245">
        <f>G22</f>
        <v>0</v>
      </c>
      <c r="H32" s="365">
        <f>H22</f>
        <v>0</v>
      </c>
      <c r="I32" s="365">
        <f>I22</f>
        <v>0</v>
      </c>
      <c r="J32" s="31">
        <f t="shared" si="1"/>
        <v>6329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364</v>
      </c>
      <c r="B35" s="164"/>
      <c r="C35" s="164"/>
      <c r="D35" s="164"/>
      <c r="E35" s="164"/>
    </row>
    <row r="36" spans="1:5" ht="13.5" thickBot="1">
      <c r="A36" s="165"/>
      <c r="B36" s="164"/>
      <c r="C36" s="164"/>
      <c r="D36" s="273" t="s">
        <v>925</v>
      </c>
      <c r="E36" s="164"/>
    </row>
    <row r="37" spans="1:5" ht="19.5" customHeight="1">
      <c r="A37" s="413" t="s">
        <v>529</v>
      </c>
      <c r="B37" s="415" t="s">
        <v>530</v>
      </c>
      <c r="C37" s="415" t="s">
        <v>531</v>
      </c>
      <c r="D37" s="410" t="s">
        <v>963</v>
      </c>
      <c r="E37" s="406"/>
    </row>
    <row r="38" spans="1:5" ht="18" customHeight="1">
      <c r="A38" s="419"/>
      <c r="B38" s="417"/>
      <c r="C38" s="417"/>
      <c r="D38" s="412"/>
      <c r="E38" s="407"/>
    </row>
    <row r="39" spans="1:5" ht="14.25" customHeight="1">
      <c r="A39" s="419"/>
      <c r="B39" s="417"/>
      <c r="C39" s="417"/>
      <c r="D39" s="412"/>
      <c r="E39" s="407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5.5">
      <c r="A41" s="179">
        <v>5172</v>
      </c>
      <c r="B41" s="178"/>
      <c r="C41" s="177" t="s">
        <v>796</v>
      </c>
      <c r="D41" s="176">
        <f>D42+D210</f>
        <v>6357</v>
      </c>
      <c r="E41" s="166"/>
    </row>
    <row r="42" spans="1:5" ht="25.5">
      <c r="A42" s="179">
        <v>5173</v>
      </c>
      <c r="B42" s="178">
        <v>400000</v>
      </c>
      <c r="C42" s="177" t="s">
        <v>797</v>
      </c>
      <c r="D42" s="176">
        <f>D43+D65+D110+D125+D149+D162+D178+D193</f>
        <v>6357</v>
      </c>
      <c r="E42" s="166"/>
    </row>
    <row r="43" spans="1:5" ht="25.5">
      <c r="A43" s="179">
        <v>5174</v>
      </c>
      <c r="B43" s="178">
        <v>410000</v>
      </c>
      <c r="C43" s="177" t="s">
        <v>798</v>
      </c>
      <c r="D43" s="176">
        <f>D44+D46+D50+D52+D57+D59+D61+D63</f>
        <v>3206</v>
      </c>
      <c r="E43" s="166"/>
    </row>
    <row r="44" spans="1:5">
      <c r="A44" s="179">
        <v>5175</v>
      </c>
      <c r="B44" s="178">
        <v>411000</v>
      </c>
      <c r="C44" s="177" t="s">
        <v>799</v>
      </c>
      <c r="D44" s="176">
        <f>D45</f>
        <v>0</v>
      </c>
      <c r="E44" s="166"/>
    </row>
    <row r="45" spans="1:5">
      <c r="A45" s="175">
        <v>5176</v>
      </c>
      <c r="B45" s="174">
        <v>411100</v>
      </c>
      <c r="C45" s="173" t="s">
        <v>381</v>
      </c>
      <c r="D45" s="172"/>
      <c r="E45" s="171"/>
    </row>
    <row r="46" spans="1:5">
      <c r="A46" s="179">
        <v>5177</v>
      </c>
      <c r="B46" s="178">
        <v>412000</v>
      </c>
      <c r="C46" s="177" t="s">
        <v>800</v>
      </c>
      <c r="D46" s="176">
        <f>SUM(D47:D49)</f>
        <v>0</v>
      </c>
      <c r="E46" s="166"/>
    </row>
    <row r="47" spans="1:5">
      <c r="A47" s="175">
        <v>5178</v>
      </c>
      <c r="B47" s="174">
        <v>412100</v>
      </c>
      <c r="C47" s="173" t="s">
        <v>801</v>
      </c>
      <c r="D47" s="172"/>
      <c r="E47" s="171"/>
    </row>
    <row r="48" spans="1:5">
      <c r="A48" s="175">
        <v>5179</v>
      </c>
      <c r="B48" s="174">
        <v>412200</v>
      </c>
      <c r="C48" s="173" t="s">
        <v>17</v>
      </c>
      <c r="D48" s="172"/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802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803</v>
      </c>
      <c r="D52" s="176">
        <f>SUM(D53:D56)</f>
        <v>3206</v>
      </c>
      <c r="E52" s="166"/>
    </row>
    <row r="53" spans="1:5">
      <c r="A53" s="175">
        <v>5184</v>
      </c>
      <c r="B53" s="174">
        <v>414100</v>
      </c>
      <c r="C53" s="173" t="s">
        <v>382</v>
      </c>
      <c r="D53" s="172">
        <v>3206</v>
      </c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5.5">
      <c r="A56" s="175">
        <v>5187</v>
      </c>
      <c r="B56" s="174">
        <v>414400</v>
      </c>
      <c r="C56" s="173" t="s">
        <v>585</v>
      </c>
      <c r="D56" s="172"/>
      <c r="E56" s="171"/>
    </row>
    <row r="57" spans="1:5">
      <c r="A57" s="179">
        <v>5188</v>
      </c>
      <c r="B57" s="178">
        <v>415000</v>
      </c>
      <c r="C57" s="177" t="s">
        <v>804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586</v>
      </c>
      <c r="D58" s="172"/>
      <c r="E58" s="171"/>
    </row>
    <row r="59" spans="1:5">
      <c r="A59" s="179">
        <v>5190</v>
      </c>
      <c r="B59" s="178">
        <v>416000</v>
      </c>
      <c r="C59" s="177" t="s">
        <v>805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587</v>
      </c>
      <c r="D60" s="172"/>
      <c r="E60" s="171"/>
    </row>
    <row r="61" spans="1:5">
      <c r="A61" s="179">
        <v>5192</v>
      </c>
      <c r="B61" s="178">
        <v>417000</v>
      </c>
      <c r="C61" s="177" t="s">
        <v>806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807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5.5">
      <c r="A65" s="179">
        <v>5196</v>
      </c>
      <c r="B65" s="178">
        <v>420000</v>
      </c>
      <c r="C65" s="177" t="s">
        <v>808</v>
      </c>
      <c r="D65" s="176">
        <f>D66+D74+D80+D89+D97+D100</f>
        <v>3151</v>
      </c>
      <c r="E65" s="166"/>
    </row>
    <row r="66" spans="1:5">
      <c r="A66" s="179">
        <v>5197</v>
      </c>
      <c r="B66" s="178">
        <v>421000</v>
      </c>
      <c r="C66" s="177" t="s">
        <v>809</v>
      </c>
      <c r="D66" s="176">
        <f>SUM(D67:D73)</f>
        <v>0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/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64</v>
      </c>
      <c r="D70" s="172"/>
      <c r="E70" s="171"/>
    </row>
    <row r="71" spans="1:5">
      <c r="A71" s="175">
        <v>5202</v>
      </c>
      <c r="B71" s="174">
        <v>421500</v>
      </c>
      <c r="C71" s="173" t="s">
        <v>65</v>
      </c>
      <c r="D71" s="172"/>
      <c r="E71" s="171"/>
    </row>
    <row r="72" spans="1:5">
      <c r="A72" s="175">
        <v>5203</v>
      </c>
      <c r="B72" s="174">
        <v>421600</v>
      </c>
      <c r="C72" s="173" t="s">
        <v>66</v>
      </c>
      <c r="D72" s="172"/>
      <c r="E72" s="171"/>
    </row>
    <row r="73" spans="1:5">
      <c r="A73" s="175">
        <v>5204</v>
      </c>
      <c r="B73" s="174">
        <v>421900</v>
      </c>
      <c r="C73" s="173" t="s">
        <v>576</v>
      </c>
      <c r="D73" s="172"/>
      <c r="E73" s="171"/>
    </row>
    <row r="74" spans="1:5">
      <c r="A74" s="179">
        <v>5205</v>
      </c>
      <c r="B74" s="178">
        <v>422000</v>
      </c>
      <c r="C74" s="177" t="s">
        <v>810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319</v>
      </c>
      <c r="D76" s="172"/>
      <c r="E76" s="171"/>
    </row>
    <row r="77" spans="1:5">
      <c r="A77" s="175">
        <v>5208</v>
      </c>
      <c r="B77" s="174">
        <v>422300</v>
      </c>
      <c r="C77" s="173" t="s">
        <v>320</v>
      </c>
      <c r="D77" s="172"/>
      <c r="E77" s="171"/>
    </row>
    <row r="78" spans="1:5">
      <c r="A78" s="175">
        <v>5209</v>
      </c>
      <c r="B78" s="174">
        <v>422400</v>
      </c>
      <c r="C78" s="173" t="s">
        <v>588</v>
      </c>
      <c r="D78" s="172"/>
      <c r="E78" s="171"/>
    </row>
    <row r="79" spans="1:5">
      <c r="A79" s="175">
        <v>5210</v>
      </c>
      <c r="B79" s="174">
        <v>422900</v>
      </c>
      <c r="C79" s="173" t="s">
        <v>321</v>
      </c>
      <c r="D79" s="172"/>
      <c r="E79" s="171"/>
    </row>
    <row r="80" spans="1:5">
      <c r="A80" s="179">
        <v>5211</v>
      </c>
      <c r="B80" s="178">
        <v>423000</v>
      </c>
      <c r="C80" s="177" t="s">
        <v>811</v>
      </c>
      <c r="D80" s="176">
        <f>SUM(D81:D88)</f>
        <v>0</v>
      </c>
      <c r="E80" s="166"/>
    </row>
    <row r="81" spans="1:5">
      <c r="A81" s="175">
        <v>5212</v>
      </c>
      <c r="B81" s="174">
        <v>423100</v>
      </c>
      <c r="C81" s="173" t="s">
        <v>322</v>
      </c>
      <c r="D81" s="172"/>
      <c r="E81" s="171"/>
    </row>
    <row r="82" spans="1:5">
      <c r="A82" s="175">
        <v>5213</v>
      </c>
      <c r="B82" s="174">
        <v>423200</v>
      </c>
      <c r="C82" s="173" t="s">
        <v>323</v>
      </c>
      <c r="D82" s="172"/>
      <c r="E82" s="171"/>
    </row>
    <row r="83" spans="1:5">
      <c r="A83" s="175">
        <v>5214</v>
      </c>
      <c r="B83" s="174">
        <v>423300</v>
      </c>
      <c r="C83" s="173" t="s">
        <v>324</v>
      </c>
      <c r="D83" s="172"/>
      <c r="E83" s="171"/>
    </row>
    <row r="84" spans="1:5">
      <c r="A84" s="175">
        <v>5215</v>
      </c>
      <c r="B84" s="174">
        <v>423400</v>
      </c>
      <c r="C84" s="173" t="s">
        <v>617</v>
      </c>
      <c r="D84" s="172"/>
      <c r="E84" s="171"/>
    </row>
    <row r="85" spans="1:5">
      <c r="A85" s="175">
        <v>5216</v>
      </c>
      <c r="B85" s="174">
        <v>423500</v>
      </c>
      <c r="C85" s="173" t="s">
        <v>346</v>
      </c>
      <c r="D85" s="172"/>
      <c r="E85" s="171"/>
    </row>
    <row r="86" spans="1:5">
      <c r="A86" s="175">
        <v>5217</v>
      </c>
      <c r="B86" s="174">
        <v>423600</v>
      </c>
      <c r="C86" s="173" t="s">
        <v>633</v>
      </c>
      <c r="D86" s="172"/>
      <c r="E86" s="171"/>
    </row>
    <row r="87" spans="1:5">
      <c r="A87" s="175">
        <v>5218</v>
      </c>
      <c r="B87" s="174">
        <v>423700</v>
      </c>
      <c r="C87" s="173" t="s">
        <v>634</v>
      </c>
      <c r="D87" s="172"/>
      <c r="E87" s="171"/>
    </row>
    <row r="88" spans="1:5">
      <c r="A88" s="175">
        <v>5219</v>
      </c>
      <c r="B88" s="174">
        <v>423900</v>
      </c>
      <c r="C88" s="173" t="s">
        <v>635</v>
      </c>
      <c r="D88" s="172"/>
      <c r="E88" s="171"/>
    </row>
    <row r="89" spans="1:5">
      <c r="A89" s="179">
        <v>5220</v>
      </c>
      <c r="B89" s="178">
        <v>424000</v>
      </c>
      <c r="C89" s="177" t="s">
        <v>812</v>
      </c>
      <c r="D89" s="176">
        <f>SUM(D90:D96)</f>
        <v>0</v>
      </c>
      <c r="E89" s="166"/>
    </row>
    <row r="90" spans="1:5">
      <c r="A90" s="175">
        <v>5221</v>
      </c>
      <c r="B90" s="174">
        <v>424100</v>
      </c>
      <c r="C90" s="173" t="s">
        <v>636</v>
      </c>
      <c r="D90" s="172"/>
      <c r="E90" s="171"/>
    </row>
    <row r="91" spans="1:5">
      <c r="A91" s="175">
        <v>5222</v>
      </c>
      <c r="B91" s="174">
        <v>424200</v>
      </c>
      <c r="C91" s="173" t="s">
        <v>637</v>
      </c>
      <c r="D91" s="172"/>
      <c r="E91" s="171"/>
    </row>
    <row r="92" spans="1:5">
      <c r="A92" s="175">
        <v>5223</v>
      </c>
      <c r="B92" s="174">
        <v>424300</v>
      </c>
      <c r="C92" s="173" t="s">
        <v>638</v>
      </c>
      <c r="D92" s="172"/>
      <c r="E92" s="171"/>
    </row>
    <row r="93" spans="1:5">
      <c r="A93" s="175">
        <v>5224</v>
      </c>
      <c r="B93" s="174">
        <v>424400</v>
      </c>
      <c r="C93" s="173" t="s">
        <v>492</v>
      </c>
      <c r="D93" s="172"/>
      <c r="E93" s="171"/>
    </row>
    <row r="94" spans="1:5">
      <c r="A94" s="175">
        <v>5225</v>
      </c>
      <c r="B94" s="174">
        <v>424500</v>
      </c>
      <c r="C94" s="173" t="s">
        <v>493</v>
      </c>
      <c r="D94" s="172"/>
      <c r="E94" s="171"/>
    </row>
    <row r="95" spans="1:5">
      <c r="A95" s="175">
        <v>5226</v>
      </c>
      <c r="B95" s="174">
        <v>424600</v>
      </c>
      <c r="C95" s="173" t="s">
        <v>365</v>
      </c>
      <c r="D95" s="172"/>
      <c r="E95" s="171"/>
    </row>
    <row r="96" spans="1:5">
      <c r="A96" s="175">
        <v>5227</v>
      </c>
      <c r="B96" s="174">
        <v>424900</v>
      </c>
      <c r="C96" s="173" t="s">
        <v>366</v>
      </c>
      <c r="D96" s="172"/>
      <c r="E96" s="171"/>
    </row>
    <row r="97" spans="1:5">
      <c r="A97" s="179">
        <v>5228</v>
      </c>
      <c r="B97" s="178">
        <v>425000</v>
      </c>
      <c r="C97" s="177" t="s">
        <v>813</v>
      </c>
      <c r="D97" s="176">
        <f>D98+D99</f>
        <v>3151</v>
      </c>
      <c r="E97" s="166"/>
    </row>
    <row r="98" spans="1:5">
      <c r="A98" s="175">
        <v>5229</v>
      </c>
      <c r="B98" s="174">
        <v>425100</v>
      </c>
      <c r="C98" s="173" t="s">
        <v>96</v>
      </c>
      <c r="D98" s="172">
        <v>1197</v>
      </c>
      <c r="E98" s="171"/>
    </row>
    <row r="99" spans="1:5">
      <c r="A99" s="175">
        <v>5230</v>
      </c>
      <c r="B99" s="174">
        <v>425200</v>
      </c>
      <c r="C99" s="173" t="s">
        <v>97</v>
      </c>
      <c r="D99" s="172">
        <v>1954</v>
      </c>
      <c r="E99" s="171"/>
    </row>
    <row r="100" spans="1:5">
      <c r="A100" s="179">
        <v>5231</v>
      </c>
      <c r="B100" s="178">
        <v>426000</v>
      </c>
      <c r="C100" s="177" t="s">
        <v>814</v>
      </c>
      <c r="D100" s="176">
        <f>SUM(D101:D109)</f>
        <v>0</v>
      </c>
      <c r="E100" s="166"/>
    </row>
    <row r="101" spans="1:5">
      <c r="A101" s="175">
        <v>5232</v>
      </c>
      <c r="B101" s="174">
        <v>426100</v>
      </c>
      <c r="C101" s="173" t="s">
        <v>98</v>
      </c>
      <c r="D101" s="172"/>
      <c r="E101" s="171"/>
    </row>
    <row r="102" spans="1:5">
      <c r="A102" s="175">
        <v>5233</v>
      </c>
      <c r="B102" s="174">
        <v>426200</v>
      </c>
      <c r="C102" s="173" t="s">
        <v>815</v>
      </c>
      <c r="D102" s="172"/>
      <c r="E102" s="171"/>
    </row>
    <row r="103" spans="1:5">
      <c r="A103" s="175">
        <v>5234</v>
      </c>
      <c r="B103" s="174">
        <v>426300</v>
      </c>
      <c r="C103" s="173" t="s">
        <v>99</v>
      </c>
      <c r="D103" s="172"/>
      <c r="E103" s="171"/>
    </row>
    <row r="104" spans="1:5">
      <c r="A104" s="175">
        <v>5235</v>
      </c>
      <c r="B104" s="174">
        <v>426400</v>
      </c>
      <c r="C104" s="173" t="s">
        <v>100</v>
      </c>
      <c r="D104" s="172"/>
      <c r="E104" s="171"/>
    </row>
    <row r="105" spans="1:5">
      <c r="A105" s="175">
        <v>5236</v>
      </c>
      <c r="B105" s="174">
        <v>426500</v>
      </c>
      <c r="C105" s="173" t="s">
        <v>515</v>
      </c>
      <c r="D105" s="172"/>
      <c r="E105" s="171"/>
    </row>
    <row r="106" spans="1:5">
      <c r="A106" s="175">
        <v>5237</v>
      </c>
      <c r="B106" s="174">
        <v>426600</v>
      </c>
      <c r="C106" s="173" t="s">
        <v>516</v>
      </c>
      <c r="D106" s="172"/>
      <c r="E106" s="171"/>
    </row>
    <row r="107" spans="1:5">
      <c r="A107" s="175">
        <v>5238</v>
      </c>
      <c r="B107" s="174">
        <v>426700</v>
      </c>
      <c r="C107" s="173" t="s">
        <v>517</v>
      </c>
      <c r="D107" s="172"/>
      <c r="E107" s="171"/>
    </row>
    <row r="108" spans="1:5">
      <c r="A108" s="175">
        <v>5239</v>
      </c>
      <c r="B108" s="174">
        <v>426800</v>
      </c>
      <c r="C108" s="173" t="s">
        <v>375</v>
      </c>
      <c r="D108" s="172"/>
      <c r="E108" s="171"/>
    </row>
    <row r="109" spans="1:5">
      <c r="A109" s="175">
        <v>5240</v>
      </c>
      <c r="B109" s="174">
        <v>426900</v>
      </c>
      <c r="C109" s="173" t="s">
        <v>518</v>
      </c>
      <c r="D109" s="172"/>
      <c r="E109" s="171"/>
    </row>
    <row r="110" spans="1:5" ht="25.5">
      <c r="A110" s="179">
        <v>5241</v>
      </c>
      <c r="B110" s="178">
        <v>430000</v>
      </c>
      <c r="C110" s="177" t="s">
        <v>816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817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818</v>
      </c>
      <c r="D112" s="172"/>
      <c r="E112" s="171"/>
    </row>
    <row r="113" spans="1:5">
      <c r="A113" s="175">
        <v>5244</v>
      </c>
      <c r="B113" s="174">
        <v>431200</v>
      </c>
      <c r="C113" s="173" t="s">
        <v>618</v>
      </c>
      <c r="D113" s="172"/>
      <c r="E113" s="171"/>
    </row>
    <row r="114" spans="1:5">
      <c r="A114" s="175">
        <v>5245</v>
      </c>
      <c r="B114" s="174">
        <v>431300</v>
      </c>
      <c r="C114" s="173" t="s">
        <v>619</v>
      </c>
      <c r="D114" s="172"/>
      <c r="E114" s="171"/>
    </row>
    <row r="115" spans="1:5">
      <c r="A115" s="179">
        <v>5246</v>
      </c>
      <c r="B115" s="178">
        <v>432000</v>
      </c>
      <c r="C115" s="177" t="s">
        <v>819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745</v>
      </c>
      <c r="D116" s="172"/>
      <c r="E116" s="171"/>
    </row>
    <row r="117" spans="1:5">
      <c r="A117" s="179">
        <v>5248</v>
      </c>
      <c r="B117" s="178">
        <v>433000</v>
      </c>
      <c r="C117" s="177" t="s">
        <v>820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620</v>
      </c>
      <c r="D118" s="172"/>
      <c r="E118" s="171"/>
    </row>
    <row r="119" spans="1:5">
      <c r="A119" s="179">
        <v>5250</v>
      </c>
      <c r="B119" s="178">
        <v>434000</v>
      </c>
      <c r="C119" s="177" t="s">
        <v>821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621</v>
      </c>
      <c r="D120" s="172"/>
      <c r="E120" s="171"/>
    </row>
    <row r="121" spans="1:5">
      <c r="A121" s="175">
        <v>5252</v>
      </c>
      <c r="B121" s="174">
        <v>434200</v>
      </c>
      <c r="C121" s="173" t="s">
        <v>622</v>
      </c>
      <c r="D121" s="172"/>
      <c r="E121" s="171"/>
    </row>
    <row r="122" spans="1:5">
      <c r="A122" s="175">
        <v>5253</v>
      </c>
      <c r="B122" s="174">
        <v>434300</v>
      </c>
      <c r="C122" s="173" t="s">
        <v>623</v>
      </c>
      <c r="D122" s="172"/>
      <c r="E122" s="171"/>
    </row>
    <row r="123" spans="1:5">
      <c r="A123" s="179">
        <v>5254</v>
      </c>
      <c r="B123" s="178">
        <v>435000</v>
      </c>
      <c r="C123" s="177" t="s">
        <v>822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624</v>
      </c>
      <c r="D124" s="172"/>
      <c r="E124" s="171"/>
    </row>
    <row r="125" spans="1:5" ht="25.5">
      <c r="A125" s="179">
        <v>5256</v>
      </c>
      <c r="B125" s="178">
        <v>440000</v>
      </c>
      <c r="C125" s="177" t="s">
        <v>823</v>
      </c>
      <c r="D125" s="176">
        <f>D126+D136+D143+D145</f>
        <v>0</v>
      </c>
      <c r="E125" s="166"/>
    </row>
    <row r="126" spans="1:5">
      <c r="A126" s="179">
        <v>5257</v>
      </c>
      <c r="B126" s="178">
        <v>441000</v>
      </c>
      <c r="C126" s="177" t="s">
        <v>824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336</v>
      </c>
      <c r="D127" s="172"/>
      <c r="E127" s="171"/>
    </row>
    <row r="128" spans="1:5">
      <c r="A128" s="175">
        <v>5259</v>
      </c>
      <c r="B128" s="174">
        <v>441200</v>
      </c>
      <c r="C128" s="173" t="s">
        <v>337</v>
      </c>
      <c r="D128" s="172"/>
      <c r="E128" s="171"/>
    </row>
    <row r="129" spans="1:5">
      <c r="A129" s="175">
        <v>5260</v>
      </c>
      <c r="B129" s="174">
        <v>441300</v>
      </c>
      <c r="C129" s="173" t="s">
        <v>338</v>
      </c>
      <c r="D129" s="172"/>
      <c r="E129" s="171"/>
    </row>
    <row r="130" spans="1:5">
      <c r="A130" s="175">
        <v>5261</v>
      </c>
      <c r="B130" s="174">
        <v>441400</v>
      </c>
      <c r="C130" s="173" t="s">
        <v>339</v>
      </c>
      <c r="D130" s="172"/>
      <c r="E130" s="171"/>
    </row>
    <row r="131" spans="1:5">
      <c r="A131" s="175">
        <v>5262</v>
      </c>
      <c r="B131" s="174">
        <v>441500</v>
      </c>
      <c r="C131" s="173" t="s">
        <v>340</v>
      </c>
      <c r="D131" s="172"/>
      <c r="E131" s="171"/>
    </row>
    <row r="132" spans="1:5">
      <c r="A132" s="175">
        <v>5263</v>
      </c>
      <c r="B132" s="174">
        <v>441600</v>
      </c>
      <c r="C132" s="173" t="s">
        <v>437</v>
      </c>
      <c r="D132" s="172"/>
      <c r="E132" s="171"/>
    </row>
    <row r="133" spans="1:5">
      <c r="A133" s="175">
        <v>5264</v>
      </c>
      <c r="B133" s="174">
        <v>441700</v>
      </c>
      <c r="C133" s="173" t="s">
        <v>187</v>
      </c>
      <c r="D133" s="172"/>
      <c r="E133" s="171"/>
    </row>
    <row r="134" spans="1:5">
      <c r="A134" s="175">
        <v>5265</v>
      </c>
      <c r="B134" s="174">
        <v>441800</v>
      </c>
      <c r="C134" s="173" t="s">
        <v>188</v>
      </c>
      <c r="D134" s="172"/>
      <c r="E134" s="171"/>
    </row>
    <row r="135" spans="1:5">
      <c r="A135" s="175">
        <v>5266</v>
      </c>
      <c r="B135" s="174">
        <v>441900</v>
      </c>
      <c r="C135" s="173" t="s">
        <v>120</v>
      </c>
      <c r="D135" s="172"/>
      <c r="E135" s="171"/>
    </row>
    <row r="136" spans="1:5">
      <c r="A136" s="179">
        <v>5267</v>
      </c>
      <c r="B136" s="178">
        <v>442000</v>
      </c>
      <c r="C136" s="177" t="s">
        <v>825</v>
      </c>
      <c r="D136" s="176">
        <f>SUM(D137:D142)</f>
        <v>0</v>
      </c>
      <c r="E136" s="166"/>
    </row>
    <row r="137" spans="1:5" ht="25.5">
      <c r="A137" s="175">
        <v>5268</v>
      </c>
      <c r="B137" s="174">
        <v>442100</v>
      </c>
      <c r="C137" s="173" t="s">
        <v>746</v>
      </c>
      <c r="D137" s="172"/>
      <c r="E137" s="171"/>
    </row>
    <row r="138" spans="1:5">
      <c r="A138" s="175">
        <v>5269</v>
      </c>
      <c r="B138" s="174">
        <v>442200</v>
      </c>
      <c r="C138" s="173" t="s">
        <v>189</v>
      </c>
      <c r="D138" s="172"/>
      <c r="E138" s="171"/>
    </row>
    <row r="139" spans="1:5">
      <c r="A139" s="175">
        <v>5270</v>
      </c>
      <c r="B139" s="174">
        <v>442300</v>
      </c>
      <c r="C139" s="173" t="s">
        <v>190</v>
      </c>
      <c r="D139" s="172"/>
      <c r="E139" s="171"/>
    </row>
    <row r="140" spans="1:5">
      <c r="A140" s="175">
        <v>5271</v>
      </c>
      <c r="B140" s="174">
        <v>442400</v>
      </c>
      <c r="C140" s="173" t="s">
        <v>191</v>
      </c>
      <c r="D140" s="172"/>
      <c r="E140" s="171"/>
    </row>
    <row r="141" spans="1:5">
      <c r="A141" s="175">
        <v>5272</v>
      </c>
      <c r="B141" s="174">
        <v>442500</v>
      </c>
      <c r="C141" s="173" t="s">
        <v>439</v>
      </c>
      <c r="D141" s="172"/>
      <c r="E141" s="171"/>
    </row>
    <row r="142" spans="1:5">
      <c r="A142" s="175">
        <v>5273</v>
      </c>
      <c r="B142" s="174">
        <v>442600</v>
      </c>
      <c r="C142" s="173" t="s">
        <v>440</v>
      </c>
      <c r="D142" s="172"/>
      <c r="E142" s="171"/>
    </row>
    <row r="143" spans="1:5">
      <c r="A143" s="179">
        <v>5274</v>
      </c>
      <c r="B143" s="178">
        <v>443000</v>
      </c>
      <c r="C143" s="177" t="s">
        <v>826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626</v>
      </c>
      <c r="D144" s="172"/>
      <c r="E144" s="171"/>
    </row>
    <row r="145" spans="1:5">
      <c r="A145" s="179">
        <v>5276</v>
      </c>
      <c r="B145" s="178">
        <v>444000</v>
      </c>
      <c r="C145" s="177" t="s">
        <v>827</v>
      </c>
      <c r="D145" s="176">
        <f>SUM(D146:D148)</f>
        <v>0</v>
      </c>
      <c r="E145" s="166"/>
    </row>
    <row r="146" spans="1:5">
      <c r="A146" s="175">
        <v>5277</v>
      </c>
      <c r="B146" s="174">
        <v>444100</v>
      </c>
      <c r="C146" s="173" t="s">
        <v>644</v>
      </c>
      <c r="D146" s="172"/>
      <c r="E146" s="171"/>
    </row>
    <row r="147" spans="1:5">
      <c r="A147" s="175">
        <v>5278</v>
      </c>
      <c r="B147" s="174">
        <v>444200</v>
      </c>
      <c r="C147" s="173" t="s">
        <v>645</v>
      </c>
      <c r="D147" s="172"/>
      <c r="E147" s="171"/>
    </row>
    <row r="148" spans="1:5">
      <c r="A148" s="175">
        <v>5279</v>
      </c>
      <c r="B148" s="174">
        <v>444300</v>
      </c>
      <c r="C148" s="173" t="s">
        <v>747</v>
      </c>
      <c r="D148" s="172"/>
      <c r="E148" s="171"/>
    </row>
    <row r="149" spans="1:5">
      <c r="A149" s="179">
        <v>5280</v>
      </c>
      <c r="B149" s="178">
        <v>450000</v>
      </c>
      <c r="C149" s="177" t="s">
        <v>828</v>
      </c>
      <c r="D149" s="176">
        <f>D150+D153+D156+D159</f>
        <v>0</v>
      </c>
      <c r="E149" s="166"/>
    </row>
    <row r="150" spans="1:5" ht="25.5">
      <c r="A150" s="179">
        <v>5281</v>
      </c>
      <c r="B150" s="178">
        <v>451000</v>
      </c>
      <c r="C150" s="177" t="s">
        <v>829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352</v>
      </c>
      <c r="D151" s="172"/>
      <c r="E151" s="171"/>
    </row>
    <row r="152" spans="1:5" ht="25.5">
      <c r="A152" s="175">
        <v>5283</v>
      </c>
      <c r="B152" s="174">
        <v>451200</v>
      </c>
      <c r="C152" s="173" t="s">
        <v>353</v>
      </c>
      <c r="D152" s="172"/>
      <c r="E152" s="171"/>
    </row>
    <row r="153" spans="1:5" ht="25.5">
      <c r="A153" s="179">
        <v>5284</v>
      </c>
      <c r="B153" s="178">
        <v>452000</v>
      </c>
      <c r="C153" s="177" t="s">
        <v>830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354</v>
      </c>
      <c r="D154" s="172"/>
      <c r="E154" s="171"/>
    </row>
    <row r="155" spans="1:5">
      <c r="A155" s="175">
        <v>5286</v>
      </c>
      <c r="B155" s="174">
        <v>452200</v>
      </c>
      <c r="C155" s="173" t="s">
        <v>355</v>
      </c>
      <c r="D155" s="172"/>
      <c r="E155" s="171"/>
    </row>
    <row r="156" spans="1:5" ht="25.5">
      <c r="A156" s="179">
        <v>5287</v>
      </c>
      <c r="B156" s="178">
        <v>453000</v>
      </c>
      <c r="C156" s="177" t="s">
        <v>831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356</v>
      </c>
      <c r="D157" s="172"/>
      <c r="E157" s="171"/>
    </row>
    <row r="158" spans="1:5">
      <c r="A158" s="175">
        <v>5289</v>
      </c>
      <c r="B158" s="174">
        <v>453200</v>
      </c>
      <c r="C158" s="173" t="s">
        <v>357</v>
      </c>
      <c r="D158" s="172"/>
      <c r="E158" s="171"/>
    </row>
    <row r="159" spans="1:5">
      <c r="A159" s="179">
        <v>5290</v>
      </c>
      <c r="B159" s="178">
        <v>454000</v>
      </c>
      <c r="C159" s="177" t="s">
        <v>832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358</v>
      </c>
      <c r="D160" s="172"/>
      <c r="E160" s="171"/>
    </row>
    <row r="161" spans="1:5">
      <c r="A161" s="175">
        <v>5292</v>
      </c>
      <c r="B161" s="174">
        <v>454200</v>
      </c>
      <c r="C161" s="173" t="s">
        <v>359</v>
      </c>
      <c r="D161" s="172"/>
      <c r="E161" s="171"/>
    </row>
    <row r="162" spans="1:5" ht="25.5">
      <c r="A162" s="179">
        <v>5293</v>
      </c>
      <c r="B162" s="178">
        <v>460000</v>
      </c>
      <c r="C162" s="177" t="s">
        <v>833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834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360</v>
      </c>
      <c r="D164" s="172"/>
      <c r="E164" s="171"/>
    </row>
    <row r="165" spans="1:5">
      <c r="A165" s="175">
        <v>5296</v>
      </c>
      <c r="B165" s="174">
        <v>461200</v>
      </c>
      <c r="C165" s="173" t="s">
        <v>361</v>
      </c>
      <c r="D165" s="172"/>
      <c r="E165" s="171"/>
    </row>
    <row r="166" spans="1:5">
      <c r="A166" s="179">
        <v>5297</v>
      </c>
      <c r="B166" s="178">
        <v>462000</v>
      </c>
      <c r="C166" s="177" t="s">
        <v>835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627</v>
      </c>
      <c r="D167" s="172"/>
      <c r="E167" s="171"/>
    </row>
    <row r="168" spans="1:5">
      <c r="A168" s="175">
        <v>5299</v>
      </c>
      <c r="B168" s="174">
        <v>462200</v>
      </c>
      <c r="C168" s="173" t="s">
        <v>472</v>
      </c>
      <c r="D168" s="172"/>
      <c r="E168" s="171"/>
    </row>
    <row r="169" spans="1:5">
      <c r="A169" s="179">
        <v>5300</v>
      </c>
      <c r="B169" s="178">
        <v>463000</v>
      </c>
      <c r="C169" s="177" t="s">
        <v>836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325</v>
      </c>
      <c r="D170" s="172"/>
      <c r="E170" s="171"/>
    </row>
    <row r="171" spans="1:5">
      <c r="A171" s="175">
        <v>5302</v>
      </c>
      <c r="B171" s="174">
        <v>463200</v>
      </c>
      <c r="C171" s="173" t="s">
        <v>438</v>
      </c>
      <c r="D171" s="172"/>
      <c r="E171" s="171"/>
    </row>
    <row r="172" spans="1:5" ht="25.5">
      <c r="A172" s="179">
        <v>5303</v>
      </c>
      <c r="B172" s="178">
        <v>464000</v>
      </c>
      <c r="C172" s="177" t="s">
        <v>837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57</v>
      </c>
      <c r="D173" s="172"/>
      <c r="E173" s="171"/>
    </row>
    <row r="174" spans="1:5">
      <c r="A174" s="175">
        <v>5305</v>
      </c>
      <c r="B174" s="174">
        <v>464200</v>
      </c>
      <c r="C174" s="173" t="s">
        <v>58</v>
      </c>
      <c r="D174" s="172"/>
      <c r="E174" s="171"/>
    </row>
    <row r="175" spans="1:5">
      <c r="A175" s="179">
        <v>5306</v>
      </c>
      <c r="B175" s="178">
        <v>465000</v>
      </c>
      <c r="C175" s="177" t="s">
        <v>838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59</v>
      </c>
      <c r="D176" s="172"/>
      <c r="E176" s="171"/>
    </row>
    <row r="177" spans="1:5">
      <c r="A177" s="175">
        <v>5308</v>
      </c>
      <c r="B177" s="174">
        <v>465200</v>
      </c>
      <c r="C177" s="173" t="s">
        <v>60</v>
      </c>
      <c r="D177" s="172"/>
      <c r="E177" s="171"/>
    </row>
    <row r="178" spans="1:5">
      <c r="A178" s="179">
        <v>5309</v>
      </c>
      <c r="B178" s="178">
        <v>470000</v>
      </c>
      <c r="C178" s="177" t="s">
        <v>839</v>
      </c>
      <c r="D178" s="176">
        <f>D179+D183</f>
        <v>0</v>
      </c>
      <c r="E178" s="166"/>
    </row>
    <row r="179" spans="1:5" ht="25.5">
      <c r="A179" s="179">
        <v>5310</v>
      </c>
      <c r="B179" s="178">
        <v>471000</v>
      </c>
      <c r="C179" s="177" t="s">
        <v>840</v>
      </c>
      <c r="D179" s="176">
        <f>SUM(D180:D182)</f>
        <v>0</v>
      </c>
      <c r="E179" s="166"/>
    </row>
    <row r="180" spans="1:5" ht="25.5">
      <c r="A180" s="175">
        <v>5311</v>
      </c>
      <c r="B180" s="174">
        <v>471100</v>
      </c>
      <c r="C180" s="173" t="s">
        <v>200</v>
      </c>
      <c r="D180" s="172"/>
      <c r="E180" s="171"/>
    </row>
    <row r="181" spans="1:5" ht="25.5">
      <c r="A181" s="175">
        <v>5312</v>
      </c>
      <c r="B181" s="174">
        <v>471200</v>
      </c>
      <c r="C181" s="173" t="s">
        <v>93</v>
      </c>
      <c r="D181" s="172"/>
      <c r="E181" s="171"/>
    </row>
    <row r="182" spans="1:5" ht="25.5">
      <c r="A182" s="175">
        <v>5313</v>
      </c>
      <c r="B182" s="174">
        <v>471900</v>
      </c>
      <c r="C182" s="173" t="s">
        <v>94</v>
      </c>
      <c r="D182" s="172"/>
      <c r="E182" s="171"/>
    </row>
    <row r="183" spans="1:5">
      <c r="A183" s="179">
        <v>5314</v>
      </c>
      <c r="B183" s="178">
        <v>472000</v>
      </c>
      <c r="C183" s="177" t="s">
        <v>841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95</v>
      </c>
      <c r="D184" s="172"/>
      <c r="E184" s="171"/>
    </row>
    <row r="185" spans="1:5">
      <c r="A185" s="175">
        <v>5316</v>
      </c>
      <c r="B185" s="174">
        <v>472200</v>
      </c>
      <c r="C185" s="173" t="s">
        <v>842</v>
      </c>
      <c r="D185" s="172"/>
      <c r="E185" s="171"/>
    </row>
    <row r="186" spans="1:5">
      <c r="A186" s="175">
        <v>5317</v>
      </c>
      <c r="B186" s="174">
        <v>472300</v>
      </c>
      <c r="C186" s="173" t="s">
        <v>843</v>
      </c>
      <c r="D186" s="172"/>
      <c r="E186" s="171"/>
    </row>
    <row r="187" spans="1:5">
      <c r="A187" s="175">
        <v>5318</v>
      </c>
      <c r="B187" s="174">
        <v>472400</v>
      </c>
      <c r="C187" s="173" t="s">
        <v>844</v>
      </c>
      <c r="D187" s="172"/>
      <c r="E187" s="171"/>
    </row>
    <row r="188" spans="1:5">
      <c r="A188" s="175">
        <v>5319</v>
      </c>
      <c r="B188" s="174">
        <v>472500</v>
      </c>
      <c r="C188" s="173" t="s">
        <v>40</v>
      </c>
      <c r="D188" s="172"/>
      <c r="E188" s="171"/>
    </row>
    <row r="189" spans="1:5">
      <c r="A189" s="175">
        <v>5320</v>
      </c>
      <c r="B189" s="174">
        <v>472600</v>
      </c>
      <c r="C189" s="173" t="s">
        <v>41</v>
      </c>
      <c r="D189" s="172"/>
      <c r="E189" s="171"/>
    </row>
    <row r="190" spans="1:5">
      <c r="A190" s="175">
        <v>5321</v>
      </c>
      <c r="B190" s="174">
        <v>472700</v>
      </c>
      <c r="C190" s="173" t="s">
        <v>845</v>
      </c>
      <c r="D190" s="172"/>
      <c r="E190" s="171"/>
    </row>
    <row r="191" spans="1:5">
      <c r="A191" s="175">
        <v>5322</v>
      </c>
      <c r="B191" s="174">
        <v>472800</v>
      </c>
      <c r="C191" s="173" t="s">
        <v>846</v>
      </c>
      <c r="D191" s="172"/>
      <c r="E191" s="171"/>
    </row>
    <row r="192" spans="1:5">
      <c r="A192" s="175">
        <v>5323</v>
      </c>
      <c r="B192" s="174">
        <v>472900</v>
      </c>
      <c r="C192" s="173" t="s">
        <v>654</v>
      </c>
      <c r="D192" s="172"/>
      <c r="E192" s="171"/>
    </row>
    <row r="193" spans="1:5">
      <c r="A193" s="179">
        <v>5324</v>
      </c>
      <c r="B193" s="178">
        <v>480000</v>
      </c>
      <c r="C193" s="177" t="s">
        <v>847</v>
      </c>
      <c r="D193" s="176">
        <f>D194+D197+D201+D203+D206+D208</f>
        <v>0</v>
      </c>
      <c r="E193" s="166"/>
    </row>
    <row r="194" spans="1:5">
      <c r="A194" s="179">
        <v>5325</v>
      </c>
      <c r="B194" s="178">
        <v>481000</v>
      </c>
      <c r="C194" s="177" t="s">
        <v>848</v>
      </c>
      <c r="D194" s="176">
        <f>D195+D196</f>
        <v>0</v>
      </c>
      <c r="E194" s="166"/>
    </row>
    <row r="195" spans="1:5" ht="25.5">
      <c r="A195" s="175">
        <v>5326</v>
      </c>
      <c r="B195" s="174">
        <v>481100</v>
      </c>
      <c r="C195" s="173" t="s">
        <v>362</v>
      </c>
      <c r="D195" s="172"/>
      <c r="E195" s="171"/>
    </row>
    <row r="196" spans="1:5">
      <c r="A196" s="175">
        <v>5327</v>
      </c>
      <c r="B196" s="174">
        <v>481900</v>
      </c>
      <c r="C196" s="173" t="s">
        <v>363</v>
      </c>
      <c r="D196" s="172"/>
      <c r="E196" s="171"/>
    </row>
    <row r="197" spans="1:5" ht="25.5">
      <c r="A197" s="179">
        <v>5328</v>
      </c>
      <c r="B197" s="178">
        <v>482000</v>
      </c>
      <c r="C197" s="177" t="s">
        <v>1707</v>
      </c>
      <c r="D197" s="176">
        <f>SUM(D198:D200)</f>
        <v>0</v>
      </c>
      <c r="E197" s="166"/>
    </row>
    <row r="198" spans="1:5">
      <c r="A198" s="175">
        <v>5329</v>
      </c>
      <c r="B198" s="174">
        <v>482100</v>
      </c>
      <c r="C198" s="173" t="s">
        <v>186</v>
      </c>
      <c r="D198" s="172"/>
      <c r="E198" s="171"/>
    </row>
    <row r="199" spans="1:5">
      <c r="A199" s="175">
        <v>5330</v>
      </c>
      <c r="B199" s="174">
        <v>482200</v>
      </c>
      <c r="C199" s="173" t="s">
        <v>61</v>
      </c>
      <c r="D199" s="172"/>
      <c r="E199" s="171"/>
    </row>
    <row r="200" spans="1:5">
      <c r="A200" s="175">
        <v>5331</v>
      </c>
      <c r="B200" s="174">
        <v>482300</v>
      </c>
      <c r="C200" s="173" t="s">
        <v>1708</v>
      </c>
      <c r="D200" s="172"/>
      <c r="E200" s="171"/>
    </row>
    <row r="201" spans="1:5">
      <c r="A201" s="179">
        <v>5332</v>
      </c>
      <c r="B201" s="178">
        <v>483000</v>
      </c>
      <c r="C201" s="177" t="s">
        <v>849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8.25">
      <c r="A203" s="179">
        <v>5334</v>
      </c>
      <c r="B203" s="178">
        <v>484000</v>
      </c>
      <c r="C203" s="177" t="s">
        <v>850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577</v>
      </c>
      <c r="D204" s="172"/>
      <c r="E204" s="171"/>
    </row>
    <row r="205" spans="1:5">
      <c r="A205" s="175">
        <v>5336</v>
      </c>
      <c r="B205" s="174">
        <v>484200</v>
      </c>
      <c r="C205" s="173" t="s">
        <v>454</v>
      </c>
      <c r="D205" s="172"/>
      <c r="E205" s="171"/>
    </row>
    <row r="206" spans="1:5" ht="25.5">
      <c r="A206" s="179">
        <v>5337</v>
      </c>
      <c r="B206" s="178">
        <v>485000</v>
      </c>
      <c r="C206" s="177" t="s">
        <v>851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852</v>
      </c>
      <c r="D207" s="172"/>
      <c r="E207" s="171"/>
    </row>
    <row r="208" spans="1:5" ht="25.5">
      <c r="A208" s="179">
        <v>5339</v>
      </c>
      <c r="B208" s="178">
        <v>489000</v>
      </c>
      <c r="C208" s="177" t="s">
        <v>853</v>
      </c>
      <c r="D208" s="176">
        <f>D209</f>
        <v>0</v>
      </c>
      <c r="E208" s="166"/>
    </row>
    <row r="209" spans="1:5" ht="25.5">
      <c r="A209" s="175">
        <v>5340</v>
      </c>
      <c r="B209" s="174">
        <v>489100</v>
      </c>
      <c r="C209" s="173" t="s">
        <v>578</v>
      </c>
      <c r="D209" s="172"/>
      <c r="E209" s="171"/>
    </row>
    <row r="210" spans="1:5" ht="25.5">
      <c r="A210" s="179">
        <v>5341</v>
      </c>
      <c r="B210" s="178">
        <v>500000</v>
      </c>
      <c r="C210" s="177" t="s">
        <v>854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855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856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567</v>
      </c>
      <c r="D213" s="172"/>
      <c r="E213" s="171"/>
    </row>
    <row r="214" spans="1:5">
      <c r="A214" s="175">
        <v>5345</v>
      </c>
      <c r="B214" s="174">
        <v>511200</v>
      </c>
      <c r="C214" s="173" t="s">
        <v>568</v>
      </c>
      <c r="D214" s="172"/>
      <c r="E214" s="171"/>
    </row>
    <row r="215" spans="1:5">
      <c r="A215" s="175">
        <v>5346</v>
      </c>
      <c r="B215" s="174">
        <v>511300</v>
      </c>
      <c r="C215" s="173" t="s">
        <v>569</v>
      </c>
      <c r="D215" s="172"/>
      <c r="E215" s="171"/>
    </row>
    <row r="216" spans="1:5">
      <c r="A216" s="175">
        <v>5347</v>
      </c>
      <c r="B216" s="174">
        <v>511400</v>
      </c>
      <c r="C216" s="173" t="s">
        <v>570</v>
      </c>
      <c r="D216" s="172"/>
      <c r="E216" s="171"/>
    </row>
    <row r="217" spans="1:5">
      <c r="A217" s="179">
        <v>5348</v>
      </c>
      <c r="B217" s="178">
        <v>512000</v>
      </c>
      <c r="C217" s="177" t="s">
        <v>857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571</v>
      </c>
      <c r="D218" s="172"/>
      <c r="E218" s="171"/>
    </row>
    <row r="219" spans="1:5">
      <c r="A219" s="175">
        <v>5350</v>
      </c>
      <c r="B219" s="174">
        <v>512200</v>
      </c>
      <c r="C219" s="173" t="s">
        <v>183</v>
      </c>
      <c r="D219" s="172"/>
      <c r="E219" s="171"/>
    </row>
    <row r="220" spans="1:5">
      <c r="A220" s="175">
        <v>5351</v>
      </c>
      <c r="B220" s="174">
        <v>512300</v>
      </c>
      <c r="C220" s="173" t="s">
        <v>184</v>
      </c>
      <c r="D220" s="172"/>
      <c r="E220" s="171"/>
    </row>
    <row r="221" spans="1:5">
      <c r="A221" s="175">
        <v>5352</v>
      </c>
      <c r="B221" s="174">
        <v>512400</v>
      </c>
      <c r="C221" s="173" t="s">
        <v>345</v>
      </c>
      <c r="D221" s="172"/>
      <c r="E221" s="171"/>
    </row>
    <row r="222" spans="1:5">
      <c r="A222" s="175">
        <v>5353</v>
      </c>
      <c r="B222" s="174">
        <v>512500</v>
      </c>
      <c r="C222" s="173" t="s">
        <v>185</v>
      </c>
      <c r="D222" s="172"/>
      <c r="E222" s="171"/>
    </row>
    <row r="223" spans="1:5">
      <c r="A223" s="175">
        <v>5354</v>
      </c>
      <c r="B223" s="174">
        <v>512600</v>
      </c>
      <c r="C223" s="173" t="s">
        <v>748</v>
      </c>
      <c r="D223" s="172"/>
      <c r="E223" s="171"/>
    </row>
    <row r="224" spans="1:5">
      <c r="A224" s="175">
        <v>5355</v>
      </c>
      <c r="B224" s="174">
        <v>512700</v>
      </c>
      <c r="C224" s="173" t="s">
        <v>103</v>
      </c>
      <c r="D224" s="172"/>
      <c r="E224" s="171"/>
    </row>
    <row r="225" spans="1:5">
      <c r="A225" s="175">
        <v>5356</v>
      </c>
      <c r="B225" s="174">
        <v>512800</v>
      </c>
      <c r="C225" s="173" t="s">
        <v>104</v>
      </c>
      <c r="D225" s="172"/>
      <c r="E225" s="171"/>
    </row>
    <row r="226" spans="1:5">
      <c r="A226" s="175">
        <v>5357</v>
      </c>
      <c r="B226" s="174">
        <v>512900</v>
      </c>
      <c r="C226" s="173" t="s">
        <v>572</v>
      </c>
      <c r="D226" s="172"/>
      <c r="E226" s="171"/>
    </row>
    <row r="227" spans="1:5">
      <c r="A227" s="179">
        <v>5358</v>
      </c>
      <c r="B227" s="178">
        <v>513000</v>
      </c>
      <c r="C227" s="177" t="s">
        <v>858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579</v>
      </c>
      <c r="D228" s="172"/>
      <c r="E228" s="171"/>
    </row>
    <row r="229" spans="1:5">
      <c r="A229" s="179">
        <v>5360</v>
      </c>
      <c r="B229" s="178">
        <v>514000</v>
      </c>
      <c r="C229" s="177" t="s">
        <v>859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573</v>
      </c>
      <c r="D230" s="172"/>
      <c r="E230" s="171"/>
    </row>
    <row r="231" spans="1:5">
      <c r="A231" s="179">
        <v>5362</v>
      </c>
      <c r="B231" s="178">
        <v>515000</v>
      </c>
      <c r="C231" s="177" t="s">
        <v>860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461</v>
      </c>
      <c r="D232" s="172"/>
      <c r="E232" s="171"/>
    </row>
    <row r="233" spans="1:5">
      <c r="A233" s="179">
        <v>5364</v>
      </c>
      <c r="B233" s="178">
        <v>520000</v>
      </c>
      <c r="C233" s="177" t="s">
        <v>861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862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334</v>
      </c>
      <c r="D235" s="172"/>
      <c r="E235" s="171"/>
    </row>
    <row r="236" spans="1:5">
      <c r="A236" s="179">
        <v>5367</v>
      </c>
      <c r="B236" s="178">
        <v>522000</v>
      </c>
      <c r="C236" s="177" t="s">
        <v>863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532</v>
      </c>
      <c r="D237" s="172"/>
      <c r="E237" s="171"/>
    </row>
    <row r="238" spans="1:5">
      <c r="A238" s="175">
        <v>5369</v>
      </c>
      <c r="B238" s="174">
        <v>522200</v>
      </c>
      <c r="C238" s="173" t="s">
        <v>328</v>
      </c>
      <c r="D238" s="172"/>
      <c r="E238" s="171"/>
    </row>
    <row r="239" spans="1:5">
      <c r="A239" s="175">
        <v>5370</v>
      </c>
      <c r="B239" s="174">
        <v>522300</v>
      </c>
      <c r="C239" s="173" t="s">
        <v>329</v>
      </c>
      <c r="D239" s="172"/>
      <c r="E239" s="171"/>
    </row>
    <row r="240" spans="1:5">
      <c r="A240" s="179">
        <v>5371</v>
      </c>
      <c r="B240" s="178">
        <v>523000</v>
      </c>
      <c r="C240" s="177" t="s">
        <v>864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330</v>
      </c>
      <c r="D241" s="172"/>
      <c r="E241" s="171"/>
    </row>
    <row r="242" spans="1:5">
      <c r="A242" s="179">
        <v>5373</v>
      </c>
      <c r="B242" s="178">
        <v>530000</v>
      </c>
      <c r="C242" s="177" t="s">
        <v>865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866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436</v>
      </c>
      <c r="D244" s="172"/>
      <c r="E244" s="171"/>
    </row>
    <row r="245" spans="1:5">
      <c r="A245" s="179">
        <v>5376</v>
      </c>
      <c r="B245" s="178">
        <v>540000</v>
      </c>
      <c r="C245" s="177" t="s">
        <v>867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868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367</v>
      </c>
      <c r="D247" s="172"/>
      <c r="E247" s="171"/>
    </row>
    <row r="248" spans="1:5">
      <c r="A248" s="179">
        <v>5379</v>
      </c>
      <c r="B248" s="178">
        <v>542000</v>
      </c>
      <c r="C248" s="177" t="s">
        <v>869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331</v>
      </c>
      <c r="D249" s="172"/>
      <c r="E249" s="171"/>
    </row>
    <row r="250" spans="1:5">
      <c r="A250" s="179">
        <v>5381</v>
      </c>
      <c r="B250" s="178">
        <v>543000</v>
      </c>
      <c r="C250" s="177" t="s">
        <v>870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332</v>
      </c>
      <c r="D251" s="172"/>
      <c r="E251" s="171"/>
    </row>
    <row r="252" spans="1:5">
      <c r="A252" s="175">
        <v>5383</v>
      </c>
      <c r="B252" s="174">
        <v>543200</v>
      </c>
      <c r="C252" s="173" t="s">
        <v>333</v>
      </c>
      <c r="D252" s="172"/>
      <c r="E252" s="171"/>
    </row>
    <row r="253" spans="1:5" ht="38.25">
      <c r="A253" s="179">
        <v>5384</v>
      </c>
      <c r="B253" s="178">
        <v>550000</v>
      </c>
      <c r="C253" s="177" t="s">
        <v>871</v>
      </c>
      <c r="D253" s="176">
        <f>D254</f>
        <v>0</v>
      </c>
      <c r="E253" s="166"/>
    </row>
    <row r="254" spans="1:5" ht="38.25">
      <c r="A254" s="179">
        <v>5385</v>
      </c>
      <c r="B254" s="178">
        <v>551000</v>
      </c>
      <c r="C254" s="177" t="s">
        <v>872</v>
      </c>
      <c r="D254" s="176">
        <f>D255</f>
        <v>0</v>
      </c>
      <c r="E254" s="166"/>
    </row>
    <row r="255" spans="1:5" ht="25.5">
      <c r="A255" s="175">
        <v>5386</v>
      </c>
      <c r="B255" s="174">
        <v>551100</v>
      </c>
      <c r="C255" s="173" t="s">
        <v>639</v>
      </c>
      <c r="D255" s="172"/>
      <c r="E255" s="171"/>
    </row>
    <row r="256" spans="1:5" ht="25.5">
      <c r="A256" s="179">
        <v>5387</v>
      </c>
      <c r="B256" s="178">
        <v>600000</v>
      </c>
      <c r="C256" s="177" t="s">
        <v>873</v>
      </c>
      <c r="D256" s="176">
        <f>D257+D282</f>
        <v>0</v>
      </c>
      <c r="E256" s="166"/>
    </row>
    <row r="257" spans="1:11">
      <c r="A257" s="179">
        <v>5388</v>
      </c>
      <c r="B257" s="178">
        <v>610000</v>
      </c>
      <c r="C257" s="177" t="s">
        <v>874</v>
      </c>
      <c r="D257" s="176">
        <f>D258+D268+D276+D278+D280</f>
        <v>0</v>
      </c>
      <c r="E257" s="166"/>
    </row>
    <row r="258" spans="1:11">
      <c r="A258" s="179">
        <v>5389</v>
      </c>
      <c r="B258" s="178">
        <v>611000</v>
      </c>
      <c r="C258" s="177" t="s">
        <v>875</v>
      </c>
      <c r="D258" s="176">
        <f>SUM(D259:D267)</f>
        <v>0</v>
      </c>
      <c r="E258" s="166"/>
    </row>
    <row r="259" spans="1:11" ht="25.5">
      <c r="A259" s="175">
        <v>5390</v>
      </c>
      <c r="B259" s="174">
        <v>611100</v>
      </c>
      <c r="C259" s="173" t="s">
        <v>1730</v>
      </c>
      <c r="D259" s="172"/>
      <c r="E259" s="171"/>
    </row>
    <row r="260" spans="1:11">
      <c r="A260" s="175">
        <v>5391</v>
      </c>
      <c r="B260" s="174">
        <v>611200</v>
      </c>
      <c r="C260" s="173" t="s">
        <v>344</v>
      </c>
      <c r="D260" s="172"/>
      <c r="E260" s="171"/>
    </row>
    <row r="261" spans="1:11">
      <c r="A261" s="175">
        <v>5392</v>
      </c>
      <c r="B261" s="174">
        <v>611300</v>
      </c>
      <c r="C261" s="173" t="s">
        <v>486</v>
      </c>
      <c r="D261" s="172"/>
      <c r="E261" s="171"/>
    </row>
    <row r="262" spans="1:11">
      <c r="A262" s="175">
        <v>5393</v>
      </c>
      <c r="B262" s="174">
        <v>611400</v>
      </c>
      <c r="C262" s="173" t="s">
        <v>487</v>
      </c>
      <c r="D262" s="172"/>
      <c r="E262" s="171"/>
    </row>
    <row r="263" spans="1:11">
      <c r="A263" s="175">
        <v>5394</v>
      </c>
      <c r="B263" s="174">
        <v>611500</v>
      </c>
      <c r="C263" s="173" t="s">
        <v>488</v>
      </c>
      <c r="D263" s="172"/>
      <c r="E263" s="171"/>
    </row>
    <row r="264" spans="1:11">
      <c r="A264" s="175">
        <v>5395</v>
      </c>
      <c r="B264" s="174">
        <v>611600</v>
      </c>
      <c r="C264" s="173" t="s">
        <v>489</v>
      </c>
      <c r="D264" s="172"/>
      <c r="E264" s="171"/>
    </row>
    <row r="265" spans="1:11">
      <c r="A265" s="175">
        <v>5396</v>
      </c>
      <c r="B265" s="174">
        <v>611700</v>
      </c>
      <c r="C265" s="173" t="s">
        <v>876</v>
      </c>
      <c r="D265" s="172"/>
      <c r="E265" s="171"/>
    </row>
    <row r="266" spans="1:11">
      <c r="A266" s="175">
        <v>5397</v>
      </c>
      <c r="B266" s="174">
        <v>611800</v>
      </c>
      <c r="C266" s="173" t="s">
        <v>490</v>
      </c>
      <c r="D266" s="172"/>
      <c r="E266" s="171"/>
    </row>
    <row r="267" spans="1:11">
      <c r="A267" s="175">
        <v>5398</v>
      </c>
      <c r="B267" s="174">
        <v>611900</v>
      </c>
      <c r="C267" s="173" t="s">
        <v>193</v>
      </c>
      <c r="D267" s="172"/>
      <c r="E267" s="171"/>
    </row>
    <row r="268" spans="1:11">
      <c r="A268" s="179">
        <v>5399</v>
      </c>
      <c r="B268" s="178">
        <v>612000</v>
      </c>
      <c r="C268" s="177" t="s">
        <v>877</v>
      </c>
      <c r="D268" s="176">
        <f>SUM(D269:D275)</f>
        <v>0</v>
      </c>
      <c r="E268" s="166"/>
    </row>
    <row r="269" spans="1:11" ht="25.5">
      <c r="A269" s="175">
        <v>5400</v>
      </c>
      <c r="B269" s="174">
        <v>612100</v>
      </c>
      <c r="C269" s="173" t="s">
        <v>1731</v>
      </c>
      <c r="D269" s="172"/>
      <c r="E269" s="171"/>
    </row>
    <row r="270" spans="1:11">
      <c r="A270" s="175">
        <v>5401</v>
      </c>
      <c r="B270" s="174">
        <v>612200</v>
      </c>
      <c r="C270" s="173" t="s">
        <v>491</v>
      </c>
      <c r="D270" s="172"/>
      <c r="E270" s="171"/>
    </row>
    <row r="271" spans="1:11">
      <c r="A271" s="175">
        <v>5402</v>
      </c>
      <c r="B271" s="174">
        <v>612300</v>
      </c>
      <c r="C271" s="173" t="s">
        <v>105</v>
      </c>
      <c r="D271" s="172"/>
      <c r="E271" s="171"/>
      <c r="F271" s="162"/>
      <c r="G271" s="162"/>
      <c r="H271" s="162"/>
      <c r="I271" s="162"/>
      <c r="J271" s="162"/>
      <c r="K271" s="162"/>
    </row>
    <row r="272" spans="1:11">
      <c r="A272" s="175">
        <v>5403</v>
      </c>
      <c r="B272" s="174">
        <v>612400</v>
      </c>
      <c r="C272" s="173" t="s">
        <v>878</v>
      </c>
      <c r="D272" s="172"/>
      <c r="E272" s="171"/>
      <c r="G272" s="162"/>
      <c r="H272" s="162"/>
      <c r="I272" s="162"/>
      <c r="J272" s="162"/>
      <c r="K272" s="162"/>
    </row>
    <row r="273" spans="1:5">
      <c r="A273" s="175">
        <v>5404</v>
      </c>
      <c r="B273" s="174">
        <v>612500</v>
      </c>
      <c r="C273" s="173" t="s">
        <v>879</v>
      </c>
      <c r="D273" s="172"/>
      <c r="E273" s="171"/>
    </row>
    <row r="274" spans="1:5">
      <c r="A274" s="175">
        <v>5405</v>
      </c>
      <c r="B274" s="174">
        <v>612600</v>
      </c>
      <c r="C274" s="173" t="s">
        <v>106</v>
      </c>
      <c r="D274" s="172"/>
      <c r="E274" s="171"/>
    </row>
    <row r="275" spans="1:5">
      <c r="A275" s="175">
        <v>5406</v>
      </c>
      <c r="B275" s="174">
        <v>612900</v>
      </c>
      <c r="C275" s="173" t="s">
        <v>661</v>
      </c>
      <c r="D275" s="172"/>
      <c r="E275" s="171"/>
    </row>
    <row r="276" spans="1:5">
      <c r="A276" s="179">
        <v>5407</v>
      </c>
      <c r="B276" s="178">
        <v>613000</v>
      </c>
      <c r="C276" s="177" t="s">
        <v>880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107</v>
      </c>
      <c r="D277" s="172"/>
      <c r="E277" s="171"/>
    </row>
    <row r="278" spans="1:5">
      <c r="A278" s="179">
        <v>5409</v>
      </c>
      <c r="B278" s="178">
        <v>614000</v>
      </c>
      <c r="C278" s="177" t="s">
        <v>881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149</v>
      </c>
      <c r="D279" s="172"/>
      <c r="E279" s="171"/>
    </row>
    <row r="280" spans="1:5" ht="25.5">
      <c r="A280" s="179">
        <v>5411</v>
      </c>
      <c r="B280" s="178">
        <v>615000</v>
      </c>
      <c r="C280" s="177" t="s">
        <v>882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749</v>
      </c>
      <c r="D281" s="172"/>
      <c r="E281" s="171"/>
    </row>
    <row r="282" spans="1:5">
      <c r="A282" s="179">
        <v>5413</v>
      </c>
      <c r="B282" s="178">
        <v>620000</v>
      </c>
      <c r="C282" s="177" t="s">
        <v>883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884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108</v>
      </c>
      <c r="D284" s="172"/>
      <c r="E284" s="171"/>
    </row>
    <row r="285" spans="1:5">
      <c r="A285" s="175">
        <v>5416</v>
      </c>
      <c r="B285" s="174">
        <v>621200</v>
      </c>
      <c r="C285" s="173" t="s">
        <v>335</v>
      </c>
      <c r="D285" s="172"/>
      <c r="E285" s="171"/>
    </row>
    <row r="286" spans="1:5">
      <c r="A286" s="175">
        <v>5417</v>
      </c>
      <c r="B286" s="174">
        <v>621300</v>
      </c>
      <c r="C286" s="173" t="s">
        <v>483</v>
      </c>
      <c r="D286" s="172"/>
      <c r="E286" s="171"/>
    </row>
    <row r="287" spans="1:5">
      <c r="A287" s="175">
        <v>5418</v>
      </c>
      <c r="B287" s="174">
        <v>621400</v>
      </c>
      <c r="C287" s="173" t="s">
        <v>150</v>
      </c>
      <c r="D287" s="172"/>
      <c r="E287" s="171"/>
    </row>
    <row r="288" spans="1:5">
      <c r="A288" s="175">
        <v>5419</v>
      </c>
      <c r="B288" s="174">
        <v>621500</v>
      </c>
      <c r="C288" s="173" t="s">
        <v>109</v>
      </c>
      <c r="D288" s="172"/>
      <c r="E288" s="171"/>
    </row>
    <row r="289" spans="1:13">
      <c r="A289" s="175">
        <v>5420</v>
      </c>
      <c r="B289" s="174">
        <v>621600</v>
      </c>
      <c r="C289" s="173" t="s">
        <v>484</v>
      </c>
      <c r="D289" s="172"/>
      <c r="E289" s="171"/>
    </row>
    <row r="290" spans="1:13">
      <c r="A290" s="175">
        <v>5421</v>
      </c>
      <c r="B290" s="174">
        <v>621700</v>
      </c>
      <c r="C290" s="173" t="s">
        <v>347</v>
      </c>
      <c r="D290" s="172"/>
      <c r="E290" s="171"/>
    </row>
    <row r="291" spans="1:13">
      <c r="A291" s="175">
        <v>5422</v>
      </c>
      <c r="B291" s="174">
        <v>621800</v>
      </c>
      <c r="C291" s="173" t="s">
        <v>485</v>
      </c>
      <c r="D291" s="172"/>
      <c r="E291" s="171"/>
      <c r="L291" s="162"/>
    </row>
    <row r="292" spans="1:13">
      <c r="A292" s="175">
        <v>5423</v>
      </c>
      <c r="B292" s="174">
        <v>621900</v>
      </c>
      <c r="C292" s="173" t="s">
        <v>348</v>
      </c>
      <c r="D292" s="172"/>
      <c r="E292" s="171"/>
      <c r="L292" s="162"/>
    </row>
    <row r="293" spans="1:13">
      <c r="A293" s="179">
        <v>5424</v>
      </c>
      <c r="B293" s="178">
        <v>622000</v>
      </c>
      <c r="C293" s="177" t="s">
        <v>885</v>
      </c>
      <c r="D293" s="176">
        <f>SUM(D294:D301)</f>
        <v>0</v>
      </c>
      <c r="E293" s="166"/>
    </row>
    <row r="294" spans="1:13">
      <c r="A294" s="175">
        <v>5425</v>
      </c>
      <c r="B294" s="174">
        <v>622100</v>
      </c>
      <c r="C294" s="173" t="s">
        <v>349</v>
      </c>
      <c r="D294" s="172"/>
      <c r="E294" s="171"/>
    </row>
    <row r="295" spans="1:13">
      <c r="A295" s="175">
        <v>5426</v>
      </c>
      <c r="B295" s="174">
        <v>622200</v>
      </c>
      <c r="C295" s="173" t="s">
        <v>640</v>
      </c>
      <c r="D295" s="172"/>
      <c r="E295" s="171"/>
    </row>
    <row r="296" spans="1:13">
      <c r="A296" s="175">
        <v>5427</v>
      </c>
      <c r="B296" s="174">
        <v>622300</v>
      </c>
      <c r="C296" s="173" t="s">
        <v>641</v>
      </c>
      <c r="D296" s="172"/>
      <c r="E296" s="171"/>
    </row>
    <row r="297" spans="1:13">
      <c r="A297" s="175">
        <v>5428</v>
      </c>
      <c r="B297" s="174">
        <v>622400</v>
      </c>
      <c r="C297" s="173" t="s">
        <v>642</v>
      </c>
      <c r="D297" s="172"/>
      <c r="E297" s="171"/>
    </row>
    <row r="298" spans="1:13">
      <c r="A298" s="175">
        <v>5429</v>
      </c>
      <c r="B298" s="174">
        <v>622500</v>
      </c>
      <c r="C298" s="173" t="s">
        <v>643</v>
      </c>
      <c r="D298" s="172"/>
      <c r="E298" s="171"/>
    </row>
    <row r="299" spans="1:13">
      <c r="A299" s="175">
        <v>5430</v>
      </c>
      <c r="B299" s="174">
        <v>622600</v>
      </c>
      <c r="C299" s="173" t="s">
        <v>351</v>
      </c>
      <c r="D299" s="172"/>
      <c r="E299" s="171"/>
    </row>
    <row r="300" spans="1:13">
      <c r="A300" s="175">
        <v>5431</v>
      </c>
      <c r="B300" s="174">
        <v>622700</v>
      </c>
      <c r="C300" s="173" t="s">
        <v>350</v>
      </c>
      <c r="D300" s="172"/>
      <c r="E300" s="171"/>
    </row>
    <row r="301" spans="1:13">
      <c r="A301" s="175">
        <v>5432</v>
      </c>
      <c r="B301" s="174">
        <v>622800</v>
      </c>
      <c r="C301" s="173" t="s">
        <v>151</v>
      </c>
      <c r="D301" s="172"/>
      <c r="E301" s="171"/>
    </row>
    <row r="302" spans="1:13" ht="38.25">
      <c r="A302" s="179">
        <v>5433</v>
      </c>
      <c r="B302" s="178">
        <v>623000</v>
      </c>
      <c r="C302" s="177" t="s">
        <v>886</v>
      </c>
      <c r="D302" s="176">
        <f>D303</f>
        <v>0</v>
      </c>
      <c r="E302" s="166"/>
    </row>
    <row r="303" spans="1:13" ht="25.5">
      <c r="A303" s="175">
        <v>5434</v>
      </c>
      <c r="B303" s="174">
        <v>623100</v>
      </c>
      <c r="C303" s="173" t="s">
        <v>887</v>
      </c>
      <c r="D303" s="172"/>
      <c r="E303" s="171"/>
    </row>
    <row r="304" spans="1:13" ht="13.5" thickBot="1">
      <c r="A304" s="170">
        <v>5435</v>
      </c>
      <c r="B304" s="169"/>
      <c r="C304" s="168" t="s">
        <v>888</v>
      </c>
      <c r="D304" s="167">
        <f>D41+D256</f>
        <v>6357</v>
      </c>
      <c r="E304" s="166"/>
      <c r="M304" s="160">
        <f>+B304-F304</f>
        <v>0</v>
      </c>
    </row>
    <row r="305" spans="1:14">
      <c r="A305" s="165"/>
      <c r="B305" s="164"/>
      <c r="C305" s="164"/>
      <c r="D305" s="164"/>
      <c r="E305" s="164"/>
      <c r="M305" s="160">
        <f>+B305-F305</f>
        <v>0</v>
      </c>
    </row>
    <row r="306" spans="1:14">
      <c r="M306" s="160">
        <f>+B306-F306</f>
        <v>0</v>
      </c>
    </row>
    <row r="307" spans="1:14" s="162" customFormat="1">
      <c r="A307" s="274" t="s">
        <v>1010</v>
      </c>
      <c r="D307" s="342" t="s">
        <v>1012</v>
      </c>
      <c r="F307" s="160"/>
      <c r="G307" s="160"/>
      <c r="H307" s="160"/>
      <c r="I307" s="160"/>
      <c r="J307" s="160"/>
      <c r="K307" s="160"/>
      <c r="L307" s="160"/>
      <c r="M307" s="160">
        <f t="shared" ref="M307:M314" si="2">+B354-F307</f>
        <v>0</v>
      </c>
      <c r="N307" s="160"/>
    </row>
    <row r="308" spans="1:14" s="162" customFormat="1" ht="21.75" customHeight="1">
      <c r="A308" s="162" t="s">
        <v>312</v>
      </c>
      <c r="D308" s="343" t="s">
        <v>948</v>
      </c>
      <c r="E308" s="163"/>
      <c r="F308" s="160"/>
      <c r="G308" s="160"/>
      <c r="H308" s="160"/>
      <c r="I308" s="160"/>
      <c r="J308" s="160"/>
      <c r="K308" s="160"/>
      <c r="L308" s="160"/>
      <c r="M308" s="160">
        <f t="shared" si="2"/>
        <v>0</v>
      </c>
      <c r="N308" s="160"/>
    </row>
    <row r="309" spans="1:14">
      <c r="M309" s="160">
        <f t="shared" si="2"/>
        <v>0</v>
      </c>
    </row>
    <row r="310" spans="1:14">
      <c r="M310" s="160">
        <f t="shared" si="2"/>
        <v>0</v>
      </c>
    </row>
    <row r="311" spans="1:14">
      <c r="M311" s="160">
        <f t="shared" si="2"/>
        <v>0</v>
      </c>
    </row>
    <row r="312" spans="1:14">
      <c r="M312" s="160">
        <f t="shared" si="2"/>
        <v>0</v>
      </c>
    </row>
    <row r="313" spans="1:14">
      <c r="M313" s="160">
        <f t="shared" si="2"/>
        <v>0</v>
      </c>
    </row>
    <row r="314" spans="1:14">
      <c r="M314" s="160">
        <f t="shared" si="2"/>
        <v>0</v>
      </c>
    </row>
  </sheetData>
  <sheetProtection password="CCCC" sheet="1"/>
  <mergeCells count="15">
    <mergeCell ref="D18:D20"/>
    <mergeCell ref="F18:F20"/>
    <mergeCell ref="E18:E20"/>
    <mergeCell ref="D37:D39"/>
    <mergeCell ref="A18:A20"/>
    <mergeCell ref="C18:C20"/>
    <mergeCell ref="C37:C39"/>
    <mergeCell ref="B18:B20"/>
    <mergeCell ref="A37:A39"/>
    <mergeCell ref="B37:B39"/>
    <mergeCell ref="I18:I20"/>
    <mergeCell ref="J18:J20"/>
    <mergeCell ref="G18:G20"/>
    <mergeCell ref="H18:H20"/>
    <mergeCell ref="E37:E39"/>
  </mergeCells>
  <dataValidations count="1">
    <dataValidation type="whole" allowBlank="1" showErrorMessage="1" errorTitle="Upozorenje" error="Niste uneli korektnu vrednost!_x000a_Ponovite unos." sqref="D22:E32 D41:E304 G22:I32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horizontalDpi="200" verticalDpi="200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5" customWidth="1"/>
    <col min="2" max="2" width="46.7109375" style="105" customWidth="1"/>
    <col min="3" max="3" width="29.7109375" style="105" customWidth="1"/>
    <col min="4" max="4" width="27" style="105" customWidth="1"/>
    <col min="5" max="5" width="25" style="105" bestFit="1" customWidth="1"/>
    <col min="6" max="6" width="24.5703125" style="105" customWidth="1"/>
    <col min="7" max="16384" width="9.140625" style="105"/>
  </cols>
  <sheetData>
    <row r="1" spans="1:6">
      <c r="A1" s="103" t="s">
        <v>72</v>
      </c>
      <c r="B1" s="104"/>
      <c r="F1" s="156" t="s">
        <v>951</v>
      </c>
    </row>
    <row r="2" spans="1:6">
      <c r="A2" s="103" t="s">
        <v>399</v>
      </c>
      <c r="B2" s="104"/>
      <c r="F2" s="156"/>
    </row>
    <row r="3" spans="1:6">
      <c r="A3" s="103" t="s">
        <v>473</v>
      </c>
      <c r="B3" s="104"/>
      <c r="D3" s="106"/>
    </row>
    <row r="4" spans="1:6" ht="6.75" customHeight="1">
      <c r="A4" s="103"/>
      <c r="B4" s="104"/>
    </row>
    <row r="5" spans="1:6" ht="6.75" customHeight="1">
      <c r="A5" s="420"/>
      <c r="B5" s="420"/>
      <c r="C5" s="420"/>
      <c r="D5" s="420"/>
      <c r="E5" s="420"/>
      <c r="F5" s="420"/>
    </row>
    <row r="6" spans="1:6" ht="6.75" customHeight="1">
      <c r="A6" s="103"/>
      <c r="B6" s="104"/>
      <c r="C6" s="108"/>
      <c r="E6" s="109"/>
      <c r="F6" s="110"/>
    </row>
    <row r="7" spans="1:6">
      <c r="A7" s="111" t="str">
        <f>"ФИЛИЈАЛА:   " &amp; Filijala</f>
        <v>ФИЛИЈАЛА:   15 ЗАЈЕЧАР</v>
      </c>
      <c r="B7" s="112"/>
    </row>
    <row r="8" spans="1:6">
      <c r="A8" s="111" t="str">
        <f>"ЗДРАВСТВЕНА УСТАНОВА:  " &amp; ZU</f>
        <v>ЗДРАВСТВЕНА УСТАНОВА:  00215003 ЗЦ ЗАЈЕЧАР</v>
      </c>
      <c r="B8" s="112"/>
    </row>
    <row r="9" spans="1:6" ht="39" customHeight="1">
      <c r="A9" s="420" t="s">
        <v>1755</v>
      </c>
      <c r="B9" s="420"/>
      <c r="C9" s="420"/>
      <c r="D9" s="420"/>
      <c r="E9" s="420"/>
      <c r="F9" s="420"/>
    </row>
    <row r="10" spans="1:6">
      <c r="F10" s="113" t="s">
        <v>925</v>
      </c>
    </row>
    <row r="11" spans="1:6" ht="59.25" customHeight="1">
      <c r="A11" s="129" t="s">
        <v>947</v>
      </c>
      <c r="B11" s="129" t="s">
        <v>952</v>
      </c>
      <c r="C11" s="130" t="s">
        <v>953</v>
      </c>
      <c r="D11" s="130" t="s">
        <v>954</v>
      </c>
      <c r="E11" s="130" t="s">
        <v>955</v>
      </c>
      <c r="F11" s="130" t="s">
        <v>956</v>
      </c>
    </row>
    <row r="12" spans="1:6" ht="12.75" customHeight="1">
      <c r="A12" s="157"/>
      <c r="B12" s="116">
        <v>0</v>
      </c>
      <c r="C12" s="117">
        <v>1</v>
      </c>
      <c r="D12" s="117">
        <v>2</v>
      </c>
      <c r="E12" s="117">
        <v>3</v>
      </c>
      <c r="F12" s="117" t="s">
        <v>957</v>
      </c>
    </row>
    <row r="13" spans="1:6" ht="29.25" customHeight="1">
      <c r="A13" s="158" t="s">
        <v>415</v>
      </c>
      <c r="B13" s="119" t="s">
        <v>974</v>
      </c>
      <c r="C13" s="121"/>
      <c r="D13" s="121"/>
      <c r="E13" s="121"/>
      <c r="F13" s="120">
        <f>C13+D13+E13</f>
        <v>0</v>
      </c>
    </row>
    <row r="14" spans="1:6" ht="14.25" customHeight="1">
      <c r="A14" s="124"/>
      <c r="B14" s="125"/>
      <c r="C14" s="126"/>
      <c r="D14" s="126"/>
      <c r="E14" s="127"/>
      <c r="F14" s="126"/>
    </row>
    <row r="15" spans="1:6">
      <c r="A15" s="128" t="s">
        <v>958</v>
      </c>
    </row>
    <row r="16" spans="1:6" ht="27.75" customHeight="1">
      <c r="A16" s="421" t="s">
        <v>959</v>
      </c>
      <c r="B16" s="421"/>
      <c r="C16" s="421"/>
      <c r="D16" s="421"/>
      <c r="E16" s="421"/>
      <c r="F16" s="421"/>
    </row>
    <row r="17" spans="1:6" ht="15.75" customHeight="1">
      <c r="A17" s="128"/>
    </row>
    <row r="18" spans="1:6" ht="51.75" customHeight="1">
      <c r="A18" s="420" t="s">
        <v>1756</v>
      </c>
      <c r="B18" s="420"/>
      <c r="C18" s="420"/>
      <c r="D18" s="159"/>
      <c r="E18" s="159"/>
      <c r="F18" s="159"/>
    </row>
    <row r="19" spans="1:6">
      <c r="A19" s="128"/>
    </row>
    <row r="20" spans="1:6">
      <c r="A20" s="128"/>
      <c r="C20" s="113" t="s">
        <v>925</v>
      </c>
    </row>
    <row r="21" spans="1:6" ht="25.5">
      <c r="A21" s="129" t="s">
        <v>947</v>
      </c>
      <c r="B21" s="129" t="s">
        <v>952</v>
      </c>
      <c r="C21" s="130" t="s">
        <v>960</v>
      </c>
    </row>
    <row r="22" spans="1:6">
      <c r="A22" s="157"/>
      <c r="B22" s="116">
        <v>0</v>
      </c>
      <c r="C22" s="117">
        <v>1</v>
      </c>
    </row>
    <row r="23" spans="1:6" ht="31.5" customHeight="1">
      <c r="A23" s="158" t="s">
        <v>415</v>
      </c>
      <c r="B23" s="119" t="s">
        <v>961</v>
      </c>
      <c r="C23" s="121"/>
    </row>
    <row r="26" spans="1:6">
      <c r="A26" s="105" t="s">
        <v>962</v>
      </c>
    </row>
  </sheetData>
  <sheetProtection password="CCCC" sheet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A5" sqref="A5:H5"/>
    </sheetView>
  </sheetViews>
  <sheetFormatPr defaultRowHeight="12.75"/>
  <cols>
    <col min="1" max="1" width="4.5703125" style="105" customWidth="1"/>
    <col min="2" max="2" width="27.28515625" style="105" customWidth="1"/>
    <col min="3" max="3" width="26.5703125" style="105" customWidth="1"/>
    <col min="4" max="4" width="25.7109375" style="105" customWidth="1"/>
    <col min="5" max="5" width="25" style="105" bestFit="1" customWidth="1"/>
    <col min="6" max="6" width="24.5703125" style="105" customWidth="1"/>
    <col min="7" max="8" width="21.5703125" style="105" customWidth="1"/>
    <col min="9" max="16384" width="9.140625" style="105"/>
  </cols>
  <sheetData>
    <row r="1" spans="1:8">
      <c r="A1" s="134" t="s">
        <v>72</v>
      </c>
      <c r="B1" s="104"/>
      <c r="H1" s="132" t="s">
        <v>730</v>
      </c>
    </row>
    <row r="2" spans="1:8">
      <c r="A2" s="103" t="s">
        <v>399</v>
      </c>
      <c r="B2" s="104"/>
    </row>
    <row r="3" spans="1:8">
      <c r="A3" s="103" t="s">
        <v>473</v>
      </c>
      <c r="B3" s="104"/>
      <c r="D3" s="106"/>
    </row>
    <row r="4" spans="1:8">
      <c r="A4" s="103"/>
      <c r="B4" s="104"/>
    </row>
    <row r="5" spans="1:8" ht="38.25" customHeight="1">
      <c r="A5" s="422" t="s">
        <v>924</v>
      </c>
      <c r="B5" s="422"/>
      <c r="C5" s="422"/>
      <c r="D5" s="422"/>
      <c r="E5" s="422"/>
      <c r="F5" s="422"/>
      <c r="G5" s="422"/>
      <c r="H5" s="422"/>
    </row>
    <row r="6" spans="1:8" ht="15">
      <c r="A6" s="103"/>
      <c r="B6" s="104"/>
      <c r="C6" s="107"/>
      <c r="D6" s="423" t="s">
        <v>1750</v>
      </c>
      <c r="E6" s="423"/>
      <c r="F6" s="110"/>
    </row>
    <row r="7" spans="1:8">
      <c r="A7" s="111" t="str">
        <f>"ФИЛИЈАЛА:   " &amp; Filijala</f>
        <v>ФИЛИЈАЛА:   15 ЗАЈЕЧАР</v>
      </c>
      <c r="B7" s="112"/>
    </row>
    <row r="8" spans="1:8">
      <c r="A8" s="111" t="str">
        <f>"ЗДРАВСТВЕНА УСТАНОВА:  " &amp; ZU</f>
        <v>ЗДРАВСТВЕНА УСТАНОВА:  00215003 ЗЦ ЗАЈЕЧАР</v>
      </c>
      <c r="B8" s="112"/>
    </row>
    <row r="9" spans="1:8">
      <c r="A9" s="103"/>
      <c r="B9" s="112"/>
    </row>
    <row r="10" spans="1:8">
      <c r="H10" s="113" t="s">
        <v>925</v>
      </c>
    </row>
    <row r="11" spans="1:8" ht="77.25" customHeight="1">
      <c r="A11" s="114" t="s">
        <v>947</v>
      </c>
      <c r="B11" s="129" t="s">
        <v>926</v>
      </c>
      <c r="C11" s="130" t="s">
        <v>731</v>
      </c>
      <c r="D11" s="130" t="s">
        <v>950</v>
      </c>
      <c r="E11" s="130" t="s">
        <v>927</v>
      </c>
      <c r="F11" s="130" t="s">
        <v>928</v>
      </c>
      <c r="G11" s="130" t="s">
        <v>929</v>
      </c>
      <c r="H11" s="130" t="s">
        <v>930</v>
      </c>
    </row>
    <row r="12" spans="1:8" ht="12.75" customHeight="1">
      <c r="A12" s="115"/>
      <c r="B12" s="116">
        <v>0</v>
      </c>
      <c r="C12" s="117">
        <v>1</v>
      </c>
      <c r="D12" s="117">
        <v>2</v>
      </c>
      <c r="E12" s="117" t="s">
        <v>732</v>
      </c>
      <c r="F12" s="117">
        <v>4</v>
      </c>
      <c r="G12" s="117">
        <v>5</v>
      </c>
      <c r="H12" s="117" t="s">
        <v>733</v>
      </c>
    </row>
    <row r="13" spans="1:8" ht="26.25" customHeight="1">
      <c r="A13" s="118" t="s">
        <v>415</v>
      </c>
      <c r="B13" s="119" t="s">
        <v>931</v>
      </c>
      <c r="C13" s="120">
        <f t="shared" ref="C13:H13" si="0">C14+C15+C16+C17+C18</f>
        <v>0</v>
      </c>
      <c r="D13" s="120">
        <f t="shared" si="0"/>
        <v>17182</v>
      </c>
      <c r="E13" s="120">
        <f t="shared" si="0"/>
        <v>17182</v>
      </c>
      <c r="F13" s="120">
        <f t="shared" si="0"/>
        <v>3206</v>
      </c>
      <c r="G13" s="120">
        <f t="shared" si="0"/>
        <v>17183</v>
      </c>
      <c r="H13" s="120">
        <f t="shared" si="0"/>
        <v>20389</v>
      </c>
    </row>
    <row r="14" spans="1:8" ht="19.5" customHeight="1">
      <c r="A14" s="118" t="s">
        <v>932</v>
      </c>
      <c r="B14" s="119" t="s">
        <v>933</v>
      </c>
      <c r="C14" s="121"/>
      <c r="D14" s="121">
        <v>17071</v>
      </c>
      <c r="E14" s="120">
        <f>C14+D14</f>
        <v>17071</v>
      </c>
      <c r="F14" s="121">
        <v>3201</v>
      </c>
      <c r="G14" s="121">
        <v>17071</v>
      </c>
      <c r="H14" s="120">
        <f>F14+G14</f>
        <v>20272</v>
      </c>
    </row>
    <row r="15" spans="1:8" ht="19.5" customHeight="1">
      <c r="A15" s="118" t="s">
        <v>934</v>
      </c>
      <c r="B15" s="119" t="s">
        <v>935</v>
      </c>
      <c r="C15" s="121"/>
      <c r="D15" s="121">
        <v>111</v>
      </c>
      <c r="E15" s="120">
        <f>C15+D15</f>
        <v>111</v>
      </c>
      <c r="F15" s="121">
        <v>5</v>
      </c>
      <c r="G15" s="121">
        <v>112</v>
      </c>
      <c r="H15" s="120">
        <f>F15+G15</f>
        <v>117</v>
      </c>
    </row>
    <row r="16" spans="1:8" s="103" customFormat="1" ht="38.25" customHeight="1">
      <c r="A16" s="118" t="s">
        <v>936</v>
      </c>
      <c r="B16" s="119" t="s">
        <v>937</v>
      </c>
      <c r="C16" s="122"/>
      <c r="D16" s="122"/>
      <c r="E16" s="120">
        <f>C16+D16</f>
        <v>0</v>
      </c>
      <c r="F16" s="122"/>
      <c r="G16" s="122"/>
      <c r="H16" s="120">
        <f>F16+G16</f>
        <v>0</v>
      </c>
    </row>
    <row r="17" spans="1:8" ht="18.75" customHeight="1">
      <c r="A17" s="118" t="s">
        <v>938</v>
      </c>
      <c r="B17" s="123" t="s">
        <v>939</v>
      </c>
      <c r="C17" s="122"/>
      <c r="D17" s="122"/>
      <c r="E17" s="120">
        <f>C17+D17</f>
        <v>0</v>
      </c>
      <c r="F17" s="122"/>
      <c r="G17" s="122"/>
      <c r="H17" s="120">
        <f>F17+G17</f>
        <v>0</v>
      </c>
    </row>
    <row r="18" spans="1:8" ht="14.25" customHeight="1">
      <c r="A18" s="118" t="s">
        <v>940</v>
      </c>
      <c r="B18" s="123" t="s">
        <v>941</v>
      </c>
      <c r="C18" s="122"/>
      <c r="D18" s="122"/>
      <c r="E18" s="120">
        <f>C18+D18</f>
        <v>0</v>
      </c>
      <c r="F18" s="122"/>
      <c r="G18" s="122"/>
      <c r="H18" s="120">
        <f>F18+G18</f>
        <v>0</v>
      </c>
    </row>
    <row r="19" spans="1:8" ht="14.25" customHeight="1">
      <c r="A19" s="124"/>
      <c r="B19" s="125"/>
      <c r="C19" s="126"/>
      <c r="D19" s="126"/>
      <c r="E19" s="127"/>
      <c r="F19" s="126"/>
      <c r="G19" s="126"/>
      <c r="H19" s="127"/>
    </row>
    <row r="20" spans="1:8">
      <c r="A20" s="128" t="s">
        <v>942</v>
      </c>
    </row>
    <row r="21" spans="1:8">
      <c r="A21" s="128" t="s">
        <v>943</v>
      </c>
    </row>
    <row r="22" spans="1:8">
      <c r="A22" s="128" t="s">
        <v>944</v>
      </c>
    </row>
    <row r="23" spans="1:8">
      <c r="A23" s="128" t="s">
        <v>945</v>
      </c>
    </row>
    <row r="24" spans="1:8">
      <c r="A24" s="128" t="s">
        <v>946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>
      <selection activeCell="A9" sqref="A9:I9"/>
    </sheetView>
  </sheetViews>
  <sheetFormatPr defaultRowHeight="12.75"/>
  <cols>
    <col min="1" max="1" width="5.28515625" style="105" customWidth="1"/>
    <col min="2" max="2" width="31.28515625" style="105" customWidth="1"/>
    <col min="3" max="3" width="20.5703125" style="105" customWidth="1"/>
    <col min="4" max="4" width="21.28515625" style="105" customWidth="1"/>
    <col min="5" max="5" width="18.5703125" style="105" customWidth="1"/>
    <col min="6" max="6" width="18.85546875" style="105" customWidth="1"/>
    <col min="7" max="7" width="19.140625" style="105" customWidth="1"/>
    <col min="8" max="8" width="17.85546875" style="105" customWidth="1"/>
    <col min="9" max="9" width="18" style="105" customWidth="1"/>
    <col min="10" max="10" width="9.140625" style="105" customWidth="1"/>
    <col min="11" max="16384" width="9.140625" style="105"/>
  </cols>
  <sheetData>
    <row r="1" spans="1:9">
      <c r="A1" s="103" t="s">
        <v>72</v>
      </c>
      <c r="B1" s="104"/>
      <c r="I1" s="156" t="s">
        <v>999</v>
      </c>
    </row>
    <row r="2" spans="1:9">
      <c r="A2" s="103" t="s">
        <v>399</v>
      </c>
      <c r="B2" s="104"/>
      <c r="I2" s="156"/>
    </row>
    <row r="3" spans="1:9">
      <c r="A3" s="103" t="s">
        <v>473</v>
      </c>
      <c r="B3" s="104"/>
      <c r="E3" s="106"/>
      <c r="F3" s="106"/>
      <c r="G3" s="106"/>
    </row>
    <row r="4" spans="1:9" ht="6.75" customHeight="1">
      <c r="A4" s="103"/>
      <c r="B4" s="104"/>
    </row>
    <row r="5" spans="1:9" ht="6.75" customHeight="1">
      <c r="A5" s="420"/>
      <c r="B5" s="420"/>
      <c r="C5" s="420"/>
      <c r="D5" s="420"/>
      <c r="E5" s="420"/>
      <c r="F5" s="420"/>
      <c r="G5" s="420"/>
      <c r="H5" s="420"/>
      <c r="I5" s="420"/>
    </row>
    <row r="6" spans="1:9" ht="6.75" customHeight="1">
      <c r="A6" s="103"/>
      <c r="B6" s="104"/>
      <c r="C6" s="108"/>
      <c r="D6" s="108"/>
      <c r="H6" s="109"/>
      <c r="I6" s="110"/>
    </row>
    <row r="7" spans="1:9">
      <c r="A7" s="111" t="str">
        <f>"ФИЛИЈАЛА:   " &amp; Filijala</f>
        <v>ФИЛИЈАЛА:   15 ЗАЈЕЧАР</v>
      </c>
      <c r="B7" s="112"/>
    </row>
    <row r="8" spans="1:9">
      <c r="A8" s="111" t="str">
        <f>"ЗДРАВСТВЕНА УСТАНОВА:  " &amp; ZU</f>
        <v>ЗДРАВСТВЕНА УСТАНОВА:  00215003 ЗЦ ЗАЈЕЧАР</v>
      </c>
      <c r="B8" s="112"/>
    </row>
    <row r="9" spans="1:9" ht="71.25" customHeight="1">
      <c r="A9" s="425" t="s">
        <v>1757</v>
      </c>
      <c r="B9" s="425"/>
      <c r="C9" s="425"/>
      <c r="D9" s="425"/>
      <c r="E9" s="425"/>
      <c r="F9" s="425"/>
      <c r="G9" s="425"/>
      <c r="H9" s="425"/>
      <c r="I9" s="425"/>
    </row>
    <row r="10" spans="1:9">
      <c r="C10" s="266" t="s">
        <v>925</v>
      </c>
      <c r="D10" s="266"/>
    </row>
    <row r="11" spans="1:9" ht="59.25" customHeight="1">
      <c r="A11" s="129" t="s">
        <v>947</v>
      </c>
      <c r="B11" s="129" t="s">
        <v>952</v>
      </c>
      <c r="C11" s="130" t="s">
        <v>1000</v>
      </c>
      <c r="D11" s="267"/>
      <c r="E11" s="268"/>
      <c r="F11" s="268"/>
      <c r="G11" s="268"/>
      <c r="H11" s="268"/>
      <c r="I11" s="268"/>
    </row>
    <row r="12" spans="1:9" ht="12.75" customHeight="1">
      <c r="A12" s="157"/>
      <c r="B12" s="116">
        <v>0</v>
      </c>
      <c r="C12" s="117">
        <v>1</v>
      </c>
      <c r="D12" s="269"/>
      <c r="E12" s="270"/>
      <c r="F12" s="270"/>
      <c r="G12" s="270"/>
      <c r="H12" s="270"/>
      <c r="I12" s="270"/>
    </row>
    <row r="13" spans="1:9" ht="53.25" customHeight="1">
      <c r="A13" s="158" t="s">
        <v>415</v>
      </c>
      <c r="B13" s="119" t="s">
        <v>1001</v>
      </c>
      <c r="C13" s="121">
        <v>10913</v>
      </c>
      <c r="D13" s="271"/>
      <c r="E13" s="127"/>
      <c r="F13" s="127"/>
      <c r="G13" s="127"/>
      <c r="H13" s="127"/>
      <c r="I13" s="127"/>
    </row>
    <row r="14" spans="1:9" ht="8.25" customHeight="1">
      <c r="A14" s="124"/>
      <c r="B14" s="125"/>
      <c r="C14" s="126"/>
      <c r="D14" s="126"/>
      <c r="E14" s="126"/>
      <c r="F14" s="126"/>
      <c r="G14" s="126"/>
      <c r="H14" s="127"/>
      <c r="I14" s="126"/>
    </row>
    <row r="15" spans="1:9" ht="8.25" customHeight="1">
      <c r="A15" s="128"/>
    </row>
    <row r="16" spans="1:9" ht="8.25" customHeight="1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9" ht="8.25" customHeight="1">
      <c r="A17" s="128"/>
    </row>
    <row r="18" spans="1:9" ht="31.5" customHeight="1">
      <c r="A18" s="426" t="s">
        <v>1758</v>
      </c>
      <c r="B18" s="426"/>
      <c r="C18" s="426"/>
      <c r="D18" s="426"/>
      <c r="E18" s="426"/>
      <c r="F18" s="426"/>
      <c r="G18" s="426"/>
      <c r="H18" s="426"/>
      <c r="I18" s="426"/>
    </row>
    <row r="19" spans="1:9" ht="14.25" customHeight="1">
      <c r="A19" s="128"/>
      <c r="I19" s="266" t="s">
        <v>925</v>
      </c>
    </row>
    <row r="20" spans="1:9" ht="16.5" customHeight="1">
      <c r="A20" s="427" t="s">
        <v>947</v>
      </c>
      <c r="B20" s="427" t="s">
        <v>952</v>
      </c>
      <c r="C20" s="424" t="s">
        <v>1002</v>
      </c>
      <c r="D20" s="424" t="s">
        <v>1003</v>
      </c>
      <c r="E20" s="424" t="s">
        <v>1004</v>
      </c>
      <c r="F20" s="428" t="s">
        <v>1005</v>
      </c>
      <c r="G20" s="428"/>
      <c r="H20" s="428"/>
      <c r="I20" s="424" t="s">
        <v>1006</v>
      </c>
    </row>
    <row r="21" spans="1:9" ht="35.25" customHeight="1">
      <c r="A21" s="427"/>
      <c r="B21" s="427"/>
      <c r="C21" s="424"/>
      <c r="D21" s="424"/>
      <c r="E21" s="424"/>
      <c r="F21" s="130" t="s">
        <v>1014</v>
      </c>
      <c r="G21" s="130" t="s">
        <v>1015</v>
      </c>
      <c r="H21" s="130" t="s">
        <v>1016</v>
      </c>
      <c r="I21" s="424"/>
    </row>
    <row r="22" spans="1:9">
      <c r="A22" s="157"/>
      <c r="B22" s="116">
        <v>0</v>
      </c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 t="s">
        <v>733</v>
      </c>
      <c r="I22" s="117" t="s">
        <v>1013</v>
      </c>
    </row>
    <row r="23" spans="1:9" ht="31.5" customHeight="1">
      <c r="A23" s="158" t="s">
        <v>415</v>
      </c>
      <c r="B23" s="119" t="s">
        <v>1007</v>
      </c>
      <c r="C23" s="121"/>
      <c r="D23" s="121"/>
      <c r="E23" s="121">
        <v>12451</v>
      </c>
      <c r="F23" s="121"/>
      <c r="G23" s="121"/>
      <c r="H23" s="120">
        <f>F23+G23</f>
        <v>0</v>
      </c>
      <c r="I23" s="120">
        <f>C23+D23+E23+H23</f>
        <v>12451</v>
      </c>
    </row>
    <row r="26" spans="1:9">
      <c r="A26" s="128" t="s">
        <v>1695</v>
      </c>
    </row>
    <row r="27" spans="1:9">
      <c r="A27" s="128" t="s">
        <v>1696</v>
      </c>
    </row>
  </sheetData>
  <sheetProtection password="CCCC" sheet="1"/>
  <mergeCells count="11">
    <mergeCell ref="I20:I21"/>
    <mergeCell ref="A5:I5"/>
    <mergeCell ref="A9:I9"/>
    <mergeCell ref="A16:I16"/>
    <mergeCell ref="A18:I18"/>
    <mergeCell ref="A20:A21"/>
    <mergeCell ref="B20:B21"/>
    <mergeCell ref="C20:C21"/>
    <mergeCell ref="D20:D21"/>
    <mergeCell ref="E20:E21"/>
    <mergeCell ref="F20:H20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72"/>
  <sheetViews>
    <sheetView showGridLines="0" showRowColHeaders="0" showZeros="0" showOutlineSymbols="0" zoomScaleNormal="100" workbookViewId="0"/>
  </sheetViews>
  <sheetFormatPr defaultRowHeight="12.75"/>
  <cols>
    <col min="1" max="1" width="1.85546875" style="105" customWidth="1"/>
    <col min="2" max="2" width="5.28515625" style="105" customWidth="1"/>
    <col min="3" max="3" width="83.85546875" style="105" customWidth="1"/>
    <col min="4" max="4" width="20" style="105" customWidth="1"/>
    <col min="5" max="8" width="9.7109375" style="105" customWidth="1"/>
    <col min="9" max="16384" width="9.140625" style="105"/>
  </cols>
  <sheetData>
    <row r="1" spans="1:7">
      <c r="A1" s="103" t="s">
        <v>72</v>
      </c>
      <c r="B1" s="104"/>
      <c r="D1" s="156" t="s">
        <v>1027</v>
      </c>
    </row>
    <row r="2" spans="1:7">
      <c r="A2" s="103" t="s">
        <v>399</v>
      </c>
      <c r="B2" s="104"/>
      <c r="G2" s="156"/>
    </row>
    <row r="3" spans="1:7">
      <c r="A3" s="103" t="s">
        <v>473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327"/>
      <c r="D6" s="327"/>
      <c r="F6" s="328"/>
      <c r="G6" s="329"/>
    </row>
    <row r="7" spans="1:7">
      <c r="A7" s="111" t="str">
        <f>"ФИЛИЈАЛА:   " &amp; Filijala</f>
        <v>ФИЛИЈАЛА:   15 ЗАЈЕЧАР</v>
      </c>
      <c r="B7" s="112"/>
    </row>
    <row r="8" spans="1:7">
      <c r="A8" s="111" t="str">
        <f>"ЗДРАВСТВЕНА УСТАНОВА:  " &amp; ZU</f>
        <v>ЗДРАВСТВЕНА УСТАНОВА:  00215003 ЗЦ ЗАЈЕЧАР</v>
      </c>
      <c r="B8" s="112"/>
    </row>
    <row r="9" spans="1:7" ht="76.5" customHeight="1">
      <c r="A9" s="425" t="s">
        <v>1759</v>
      </c>
      <c r="B9" s="425"/>
      <c r="C9" s="425"/>
      <c r="D9" s="425"/>
      <c r="E9" s="272"/>
      <c r="F9" s="272"/>
      <c r="G9" s="272"/>
    </row>
    <row r="10" spans="1:7" ht="40.5" customHeight="1" thickBot="1">
      <c r="D10" s="266" t="s">
        <v>925</v>
      </c>
    </row>
    <row r="11" spans="1:7" ht="59.25" customHeight="1">
      <c r="B11" s="288" t="s">
        <v>947</v>
      </c>
      <c r="C11" s="289" t="s">
        <v>1009</v>
      </c>
      <c r="D11" s="290" t="s">
        <v>1008</v>
      </c>
      <c r="E11" s="268"/>
      <c r="F11" s="268"/>
      <c r="G11" s="268"/>
    </row>
    <row r="12" spans="1:7" ht="10.5" customHeight="1">
      <c r="B12" s="291"/>
      <c r="C12" s="116"/>
      <c r="D12" s="287">
        <v>1</v>
      </c>
      <c r="E12" s="270"/>
      <c r="F12" s="270"/>
      <c r="G12" s="270"/>
    </row>
    <row r="13" spans="1:7" s="276" customFormat="1" ht="12" customHeight="1">
      <c r="A13" s="330"/>
      <c r="B13" s="331" t="s">
        <v>415</v>
      </c>
      <c r="C13" s="332" t="s">
        <v>1033</v>
      </c>
      <c r="D13" s="355"/>
    </row>
    <row r="14" spans="1:7" s="276" customFormat="1" ht="12.75" customHeight="1">
      <c r="A14" s="330"/>
      <c r="B14" s="331" t="s">
        <v>416</v>
      </c>
      <c r="C14" s="332" t="s">
        <v>1034</v>
      </c>
      <c r="D14" s="355"/>
    </row>
    <row r="15" spans="1:7" s="276" customFormat="1" ht="12.75" customHeight="1">
      <c r="A15" s="330"/>
      <c r="B15" s="331" t="s">
        <v>417</v>
      </c>
      <c r="C15" s="332" t="s">
        <v>1035</v>
      </c>
      <c r="D15" s="355"/>
    </row>
    <row r="16" spans="1:7" s="276" customFormat="1" ht="12.75" customHeight="1">
      <c r="A16" s="330"/>
      <c r="B16" s="331" t="s">
        <v>418</v>
      </c>
      <c r="C16" s="332" t="s">
        <v>1036</v>
      </c>
      <c r="D16" s="355"/>
    </row>
    <row r="17" spans="1:4" s="276" customFormat="1" ht="12.75" customHeight="1">
      <c r="A17" s="330"/>
      <c r="B17" s="331" t="s">
        <v>419</v>
      </c>
      <c r="C17" s="332" t="s">
        <v>1037</v>
      </c>
      <c r="D17" s="355"/>
    </row>
    <row r="18" spans="1:4" s="276" customFormat="1" ht="12.75" customHeight="1">
      <c r="A18" s="330"/>
      <c r="B18" s="331" t="s">
        <v>420</v>
      </c>
      <c r="C18" s="332" t="s">
        <v>1038</v>
      </c>
      <c r="D18" s="355"/>
    </row>
    <row r="19" spans="1:4" s="276" customFormat="1" ht="12.75" customHeight="1">
      <c r="A19" s="330"/>
      <c r="B19" s="331" t="s">
        <v>421</v>
      </c>
      <c r="C19" s="332" t="s">
        <v>1039</v>
      </c>
      <c r="D19" s="355"/>
    </row>
    <row r="20" spans="1:4" s="276" customFormat="1" ht="12.75" customHeight="1">
      <c r="A20" s="330"/>
      <c r="B20" s="331" t="s">
        <v>422</v>
      </c>
      <c r="C20" s="332" t="s">
        <v>1040</v>
      </c>
      <c r="D20" s="355"/>
    </row>
    <row r="21" spans="1:4" s="276" customFormat="1" ht="12.75" customHeight="1">
      <c r="A21" s="330"/>
      <c r="B21" s="331" t="s">
        <v>423</v>
      </c>
      <c r="C21" s="332" t="s">
        <v>1041</v>
      </c>
      <c r="D21" s="355"/>
    </row>
    <row r="22" spans="1:4" s="276" customFormat="1" ht="12.75" customHeight="1">
      <c r="A22" s="330"/>
      <c r="B22" s="331" t="s">
        <v>424</v>
      </c>
      <c r="C22" s="332" t="s">
        <v>1042</v>
      </c>
      <c r="D22" s="355"/>
    </row>
    <row r="23" spans="1:4" s="276" customFormat="1" ht="12.75" customHeight="1">
      <c r="A23" s="333"/>
      <c r="B23" s="331" t="s">
        <v>425</v>
      </c>
      <c r="C23" s="332" t="s">
        <v>1043</v>
      </c>
      <c r="D23" s="355"/>
    </row>
    <row r="24" spans="1:4" s="276" customFormat="1" ht="12.75" customHeight="1">
      <c r="A24" s="330"/>
      <c r="B24" s="331" t="s">
        <v>343</v>
      </c>
      <c r="C24" s="332" t="s">
        <v>1044</v>
      </c>
      <c r="D24" s="355"/>
    </row>
    <row r="25" spans="1:4" s="276" customFormat="1" ht="12.75" customHeight="1">
      <c r="A25" s="330"/>
      <c r="B25" s="331" t="s">
        <v>400</v>
      </c>
      <c r="C25" s="332" t="s">
        <v>1045</v>
      </c>
      <c r="D25" s="355"/>
    </row>
    <row r="26" spans="1:4" s="276" customFormat="1" ht="12.75" customHeight="1">
      <c r="A26" s="330"/>
      <c r="B26" s="331" t="s">
        <v>401</v>
      </c>
      <c r="C26" s="332" t="s">
        <v>1046</v>
      </c>
      <c r="D26" s="355"/>
    </row>
    <row r="27" spans="1:4" s="276" customFormat="1" ht="12.75" customHeight="1">
      <c r="A27" s="330"/>
      <c r="B27" s="331" t="s">
        <v>402</v>
      </c>
      <c r="C27" s="332" t="s">
        <v>1047</v>
      </c>
      <c r="D27" s="355"/>
    </row>
    <row r="28" spans="1:4" s="276" customFormat="1" ht="12.75" customHeight="1">
      <c r="A28" s="330"/>
      <c r="B28" s="331" t="s">
        <v>403</v>
      </c>
      <c r="C28" s="332" t="s">
        <v>1048</v>
      </c>
      <c r="D28" s="355"/>
    </row>
    <row r="29" spans="1:4" s="276" customFormat="1" ht="12.75" customHeight="1">
      <c r="A29" s="330"/>
      <c r="B29" s="331" t="s">
        <v>404</v>
      </c>
      <c r="C29" s="332" t="s">
        <v>1049</v>
      </c>
      <c r="D29" s="355"/>
    </row>
    <row r="30" spans="1:4" s="276" customFormat="1" ht="12.75" customHeight="1">
      <c r="A30" s="330"/>
      <c r="B30" s="331" t="s">
        <v>405</v>
      </c>
      <c r="C30" s="332" t="s">
        <v>1050</v>
      </c>
      <c r="D30" s="355"/>
    </row>
    <row r="31" spans="1:4" s="276" customFormat="1" ht="12.75" customHeight="1">
      <c r="A31" s="330"/>
      <c r="B31" s="331" t="s">
        <v>406</v>
      </c>
      <c r="C31" s="332" t="s">
        <v>1051</v>
      </c>
      <c r="D31" s="355"/>
    </row>
    <row r="32" spans="1:4" s="276" customFormat="1" ht="12.75" customHeight="1">
      <c r="A32" s="330"/>
      <c r="B32" s="331" t="s">
        <v>407</v>
      </c>
      <c r="C32" s="332" t="s">
        <v>1052</v>
      </c>
      <c r="D32" s="355"/>
    </row>
    <row r="33" spans="1:4" s="276" customFormat="1" ht="12.75" customHeight="1">
      <c r="A33" s="330"/>
      <c r="B33" s="331" t="s">
        <v>408</v>
      </c>
      <c r="C33" s="332" t="s">
        <v>1053</v>
      </c>
      <c r="D33" s="355"/>
    </row>
    <row r="34" spans="1:4" s="276" customFormat="1" ht="12.75" customHeight="1">
      <c r="A34" s="330"/>
      <c r="B34" s="331" t="s">
        <v>409</v>
      </c>
      <c r="C34" s="332" t="s">
        <v>1054</v>
      </c>
      <c r="D34" s="355"/>
    </row>
    <row r="35" spans="1:4" s="276" customFormat="1" ht="12.75" customHeight="1">
      <c r="A35" s="330"/>
      <c r="B35" s="331" t="s">
        <v>528</v>
      </c>
      <c r="C35" s="332" t="s">
        <v>1055</v>
      </c>
      <c r="D35" s="355"/>
    </row>
    <row r="36" spans="1:4" s="276" customFormat="1" ht="12.75" customHeight="1">
      <c r="A36" s="330"/>
      <c r="B36" s="331" t="s">
        <v>341</v>
      </c>
      <c r="C36" s="332" t="s">
        <v>1056</v>
      </c>
      <c r="D36" s="355"/>
    </row>
    <row r="37" spans="1:4" s="276" customFormat="1" ht="12.75" customHeight="1">
      <c r="A37" s="330"/>
      <c r="B37" s="331" t="s">
        <v>410</v>
      </c>
      <c r="C37" s="332" t="s">
        <v>1057</v>
      </c>
      <c r="D37" s="355"/>
    </row>
    <row r="38" spans="1:4" s="276" customFormat="1" ht="12.75" customHeight="1">
      <c r="A38" s="330"/>
      <c r="B38" s="331" t="s">
        <v>1378</v>
      </c>
      <c r="C38" s="332" t="s">
        <v>1058</v>
      </c>
      <c r="D38" s="355"/>
    </row>
    <row r="39" spans="1:4" s="276" customFormat="1" ht="12.75" customHeight="1">
      <c r="A39" s="330"/>
      <c r="B39" s="331" t="s">
        <v>1379</v>
      </c>
      <c r="C39" s="332" t="s">
        <v>1059</v>
      </c>
      <c r="D39" s="355"/>
    </row>
    <row r="40" spans="1:4" s="276" customFormat="1" ht="12.75" customHeight="1">
      <c r="A40" s="330"/>
      <c r="B40" s="331" t="s">
        <v>411</v>
      </c>
      <c r="C40" s="332" t="s">
        <v>1060</v>
      </c>
      <c r="D40" s="355"/>
    </row>
    <row r="41" spans="1:4" s="276" customFormat="1" ht="12.75" customHeight="1">
      <c r="A41" s="333"/>
      <c r="B41" s="331" t="s">
        <v>412</v>
      </c>
      <c r="C41" s="332" t="s">
        <v>1061</v>
      </c>
      <c r="D41" s="355"/>
    </row>
    <row r="42" spans="1:4" s="276" customFormat="1" ht="12.75" customHeight="1">
      <c r="A42" s="333"/>
      <c r="B42" s="331" t="s">
        <v>342</v>
      </c>
      <c r="C42" s="332" t="s">
        <v>1062</v>
      </c>
      <c r="D42" s="355"/>
    </row>
    <row r="43" spans="1:4" s="276" customFormat="1" ht="12.75" customHeight="1">
      <c r="A43" s="333"/>
      <c r="B43" s="331" t="s">
        <v>1380</v>
      </c>
      <c r="C43" s="332" t="s">
        <v>1063</v>
      </c>
      <c r="D43" s="355"/>
    </row>
    <row r="44" spans="1:4" s="276" customFormat="1" ht="12.75" customHeight="1">
      <c r="A44" s="330"/>
      <c r="B44" s="331" t="s">
        <v>1381</v>
      </c>
      <c r="C44" s="332" t="s">
        <v>1064</v>
      </c>
      <c r="D44" s="355"/>
    </row>
    <row r="45" spans="1:4" s="276" customFormat="1" ht="12.75" customHeight="1">
      <c r="A45" s="330"/>
      <c r="B45" s="331" t="s">
        <v>316</v>
      </c>
      <c r="C45" s="332" t="s">
        <v>1065</v>
      </c>
      <c r="D45" s="355"/>
    </row>
    <row r="46" spans="1:4" s="276" customFormat="1" ht="12.75" customHeight="1">
      <c r="A46" s="333"/>
      <c r="B46" s="331" t="s">
        <v>1382</v>
      </c>
      <c r="C46" s="332" t="s">
        <v>1066</v>
      </c>
      <c r="D46" s="355"/>
    </row>
    <row r="47" spans="1:4" s="276" customFormat="1" ht="12.75" customHeight="1">
      <c r="A47" s="333"/>
      <c r="B47" s="331" t="s">
        <v>1383</v>
      </c>
      <c r="C47" s="332" t="s">
        <v>1067</v>
      </c>
      <c r="D47" s="355"/>
    </row>
    <row r="48" spans="1:4" s="276" customFormat="1" ht="12.75" customHeight="1">
      <c r="A48" s="333"/>
      <c r="B48" s="331" t="s">
        <v>1384</v>
      </c>
      <c r="C48" s="332" t="s">
        <v>1068</v>
      </c>
      <c r="D48" s="355"/>
    </row>
    <row r="49" spans="1:4" s="276" customFormat="1" ht="12.75" customHeight="1">
      <c r="A49" s="333"/>
      <c r="B49" s="331" t="s">
        <v>1385</v>
      </c>
      <c r="C49" s="332" t="s">
        <v>1069</v>
      </c>
      <c r="D49" s="355"/>
    </row>
    <row r="50" spans="1:4" s="276" customFormat="1" ht="12.75" customHeight="1">
      <c r="A50" s="333"/>
      <c r="B50" s="331" t="s">
        <v>1386</v>
      </c>
      <c r="C50" s="332" t="s">
        <v>1070</v>
      </c>
      <c r="D50" s="355"/>
    </row>
    <row r="51" spans="1:4" s="276" customFormat="1" ht="12.75" customHeight="1">
      <c r="A51" s="333"/>
      <c r="B51" s="331" t="s">
        <v>1387</v>
      </c>
      <c r="C51" s="332" t="s">
        <v>1071</v>
      </c>
      <c r="D51" s="355"/>
    </row>
    <row r="52" spans="1:4" s="276" customFormat="1" ht="12.75" customHeight="1">
      <c r="A52" s="333"/>
      <c r="B52" s="331" t="s">
        <v>1388</v>
      </c>
      <c r="C52" s="332" t="s">
        <v>1072</v>
      </c>
      <c r="D52" s="355"/>
    </row>
    <row r="53" spans="1:4" s="276" customFormat="1" ht="12.75" customHeight="1">
      <c r="A53" s="333"/>
      <c r="B53" s="331" t="s">
        <v>1389</v>
      </c>
      <c r="C53" s="332" t="s">
        <v>1073</v>
      </c>
      <c r="D53" s="355"/>
    </row>
    <row r="54" spans="1:4" s="276" customFormat="1" ht="12.75" customHeight="1">
      <c r="A54" s="333"/>
      <c r="B54" s="331" t="s">
        <v>1390</v>
      </c>
      <c r="C54" s="332" t="s">
        <v>1074</v>
      </c>
      <c r="D54" s="355"/>
    </row>
    <row r="55" spans="1:4" s="276" customFormat="1" ht="12.75" customHeight="1">
      <c r="A55" s="333"/>
      <c r="B55" s="331" t="s">
        <v>1391</v>
      </c>
      <c r="C55" s="332" t="s">
        <v>1075</v>
      </c>
      <c r="D55" s="355"/>
    </row>
    <row r="56" spans="1:4" s="276" customFormat="1" ht="12.75" customHeight="1">
      <c r="A56" s="333"/>
      <c r="B56" s="331" t="s">
        <v>1392</v>
      </c>
      <c r="C56" s="332" t="s">
        <v>1076</v>
      </c>
      <c r="D56" s="355"/>
    </row>
    <row r="57" spans="1:4" s="276" customFormat="1" ht="12.75" customHeight="1">
      <c r="A57" s="333"/>
      <c r="B57" s="331" t="s">
        <v>1393</v>
      </c>
      <c r="C57" s="332" t="s">
        <v>1077</v>
      </c>
      <c r="D57" s="355"/>
    </row>
    <row r="58" spans="1:4" s="276" customFormat="1" ht="12.75" customHeight="1">
      <c r="A58" s="333"/>
      <c r="B58" s="331" t="s">
        <v>1394</v>
      </c>
      <c r="C58" s="332" t="s">
        <v>1078</v>
      </c>
      <c r="D58" s="355"/>
    </row>
    <row r="59" spans="1:4" s="276" customFormat="1" ht="12.75" customHeight="1">
      <c r="A59" s="333"/>
      <c r="B59" s="331" t="s">
        <v>1395</v>
      </c>
      <c r="C59" s="332" t="s">
        <v>1079</v>
      </c>
      <c r="D59" s="355"/>
    </row>
    <row r="60" spans="1:4" s="276" customFormat="1" ht="12.75" customHeight="1">
      <c r="A60" s="333"/>
      <c r="B60" s="331" t="s">
        <v>1396</v>
      </c>
      <c r="C60" s="332" t="s">
        <v>1080</v>
      </c>
      <c r="D60" s="355"/>
    </row>
    <row r="61" spans="1:4" s="276" customFormat="1" ht="12.75" customHeight="1">
      <c r="A61" s="333"/>
      <c r="B61" s="331" t="s">
        <v>1397</v>
      </c>
      <c r="C61" s="332" t="s">
        <v>1081</v>
      </c>
      <c r="D61" s="355"/>
    </row>
    <row r="62" spans="1:4" s="276" customFormat="1" ht="12.75" customHeight="1">
      <c r="A62" s="333"/>
      <c r="B62" s="331" t="s">
        <v>1398</v>
      </c>
      <c r="C62" s="332" t="s">
        <v>1082</v>
      </c>
      <c r="D62" s="355"/>
    </row>
    <row r="63" spans="1:4" s="276" customFormat="1" ht="12.75" customHeight="1">
      <c r="A63" s="333"/>
      <c r="B63" s="331" t="s">
        <v>1399</v>
      </c>
      <c r="C63" s="332" t="s">
        <v>1083</v>
      </c>
      <c r="D63" s="355"/>
    </row>
    <row r="64" spans="1:4" s="276" customFormat="1" ht="12.75" customHeight="1">
      <c r="A64" s="333"/>
      <c r="B64" s="331" t="s">
        <v>1400</v>
      </c>
      <c r="C64" s="332" t="s">
        <v>1084</v>
      </c>
      <c r="D64" s="355"/>
    </row>
    <row r="65" spans="1:4" s="276" customFormat="1" ht="12.75" customHeight="1">
      <c r="A65" s="333"/>
      <c r="B65" s="331" t="s">
        <v>1401</v>
      </c>
      <c r="C65" s="332" t="s">
        <v>1085</v>
      </c>
      <c r="D65" s="355"/>
    </row>
    <row r="66" spans="1:4" s="276" customFormat="1" ht="12.75" customHeight="1">
      <c r="A66" s="333"/>
      <c r="B66" s="331" t="s">
        <v>1402</v>
      </c>
      <c r="C66" s="332" t="s">
        <v>1086</v>
      </c>
      <c r="D66" s="355"/>
    </row>
    <row r="67" spans="1:4" s="276" customFormat="1" ht="12.75" customHeight="1">
      <c r="A67" s="333"/>
      <c r="B67" s="331" t="s">
        <v>1403</v>
      </c>
      <c r="C67" s="332" t="s">
        <v>1087</v>
      </c>
      <c r="D67" s="355"/>
    </row>
    <row r="68" spans="1:4" s="276" customFormat="1" ht="12.75" customHeight="1">
      <c r="A68" s="333"/>
      <c r="B68" s="331" t="s">
        <v>1404</v>
      </c>
      <c r="C68" s="332" t="s">
        <v>1088</v>
      </c>
      <c r="D68" s="355"/>
    </row>
    <row r="69" spans="1:4" s="276" customFormat="1" ht="12.75" customHeight="1">
      <c r="A69" s="333"/>
      <c r="B69" s="331" t="s">
        <v>1405</v>
      </c>
      <c r="C69" s="332" t="s">
        <v>1089</v>
      </c>
      <c r="D69" s="355"/>
    </row>
    <row r="70" spans="1:4" s="276" customFormat="1" ht="12.75" customHeight="1">
      <c r="A70" s="333"/>
      <c r="B70" s="331" t="s">
        <v>1406</v>
      </c>
      <c r="C70" s="332" t="s">
        <v>1090</v>
      </c>
      <c r="D70" s="355"/>
    </row>
    <row r="71" spans="1:4" s="276" customFormat="1" ht="12.75" customHeight="1">
      <c r="A71" s="333"/>
      <c r="B71" s="331" t="s">
        <v>1407</v>
      </c>
      <c r="C71" s="332" t="s">
        <v>1091</v>
      </c>
      <c r="D71" s="355"/>
    </row>
    <row r="72" spans="1:4" s="276" customFormat="1" ht="12.75" customHeight="1">
      <c r="A72" s="333"/>
      <c r="B72" s="331" t="s">
        <v>1408</v>
      </c>
      <c r="C72" s="332" t="s">
        <v>1092</v>
      </c>
      <c r="D72" s="355"/>
    </row>
    <row r="73" spans="1:4" s="276" customFormat="1" ht="12.75" customHeight="1">
      <c r="A73" s="333"/>
      <c r="B73" s="331" t="s">
        <v>1409</v>
      </c>
      <c r="C73" s="332" t="s">
        <v>1093</v>
      </c>
      <c r="D73" s="355"/>
    </row>
    <row r="74" spans="1:4" s="276" customFormat="1" ht="12.75" customHeight="1">
      <c r="A74" s="333"/>
      <c r="B74" s="331" t="s">
        <v>1410</v>
      </c>
      <c r="C74" s="332" t="s">
        <v>1094</v>
      </c>
      <c r="D74" s="355"/>
    </row>
    <row r="75" spans="1:4" s="276" customFormat="1" ht="12.75" customHeight="1">
      <c r="A75" s="333"/>
      <c r="B75" s="331" t="s">
        <v>1411</v>
      </c>
      <c r="C75" s="332" t="s">
        <v>1095</v>
      </c>
      <c r="D75" s="355"/>
    </row>
    <row r="76" spans="1:4" s="276" customFormat="1" ht="12.75" customHeight="1">
      <c r="A76" s="333"/>
      <c r="B76" s="331" t="s">
        <v>1412</v>
      </c>
      <c r="C76" s="332" t="s">
        <v>1096</v>
      </c>
      <c r="D76" s="355"/>
    </row>
    <row r="77" spans="1:4" s="276" customFormat="1" ht="12.75" customHeight="1">
      <c r="A77" s="333"/>
      <c r="B77" s="331" t="s">
        <v>1413</v>
      </c>
      <c r="C77" s="332" t="s">
        <v>1097</v>
      </c>
      <c r="D77" s="355"/>
    </row>
    <row r="78" spans="1:4" s="276" customFormat="1" ht="12.75" customHeight="1">
      <c r="A78" s="333"/>
      <c r="B78" s="331" t="s">
        <v>1414</v>
      </c>
      <c r="C78" s="332" t="s">
        <v>1098</v>
      </c>
      <c r="D78" s="355"/>
    </row>
    <row r="79" spans="1:4" s="276" customFormat="1" ht="12.75" customHeight="1">
      <c r="A79" s="333"/>
      <c r="B79" s="331" t="s">
        <v>1415</v>
      </c>
      <c r="C79" s="332" t="s">
        <v>1099</v>
      </c>
      <c r="D79" s="355"/>
    </row>
    <row r="80" spans="1:4" s="276" customFormat="1" ht="12.75" customHeight="1">
      <c r="A80" s="333"/>
      <c r="B80" s="331" t="s">
        <v>1416</v>
      </c>
      <c r="C80" s="332" t="s">
        <v>1100</v>
      </c>
      <c r="D80" s="355"/>
    </row>
    <row r="81" spans="1:4" s="276" customFormat="1" ht="12.75" customHeight="1">
      <c r="A81" s="333"/>
      <c r="B81" s="331" t="s">
        <v>1417</v>
      </c>
      <c r="C81" s="332" t="s">
        <v>1101</v>
      </c>
      <c r="D81" s="355"/>
    </row>
    <row r="82" spans="1:4" s="276" customFormat="1" ht="12.75" customHeight="1">
      <c r="A82" s="333"/>
      <c r="B82" s="331" t="s">
        <v>1418</v>
      </c>
      <c r="C82" s="332" t="s">
        <v>1102</v>
      </c>
      <c r="D82" s="355"/>
    </row>
    <row r="83" spans="1:4" s="276" customFormat="1" ht="12.75" customHeight="1">
      <c r="A83" s="333"/>
      <c r="B83" s="331" t="s">
        <v>1419</v>
      </c>
      <c r="C83" s="332" t="s">
        <v>1103</v>
      </c>
      <c r="D83" s="355"/>
    </row>
    <row r="84" spans="1:4" s="276" customFormat="1" ht="12.75" customHeight="1">
      <c r="A84" s="333"/>
      <c r="B84" s="331" t="s">
        <v>1420</v>
      </c>
      <c r="C84" s="332" t="s">
        <v>1104</v>
      </c>
      <c r="D84" s="355"/>
    </row>
    <row r="85" spans="1:4" s="276" customFormat="1" ht="12.75" customHeight="1">
      <c r="A85" s="333"/>
      <c r="B85" s="331" t="s">
        <v>1421</v>
      </c>
      <c r="C85" s="332" t="s">
        <v>1105</v>
      </c>
      <c r="D85" s="355"/>
    </row>
    <row r="86" spans="1:4" s="276" customFormat="1" ht="12.75" customHeight="1">
      <c r="A86" s="333"/>
      <c r="B86" s="331" t="s">
        <v>1422</v>
      </c>
      <c r="C86" s="332" t="s">
        <v>1106</v>
      </c>
      <c r="D86" s="355"/>
    </row>
    <row r="87" spans="1:4" s="276" customFormat="1" ht="12.75" customHeight="1">
      <c r="A87" s="333"/>
      <c r="B87" s="331" t="s">
        <v>1423</v>
      </c>
      <c r="C87" s="332" t="s">
        <v>1107</v>
      </c>
      <c r="D87" s="355"/>
    </row>
    <row r="88" spans="1:4" s="276" customFormat="1" ht="12.75" customHeight="1">
      <c r="A88" s="333"/>
      <c r="B88" s="331" t="s">
        <v>1424</v>
      </c>
      <c r="C88" s="332" t="s">
        <v>1108</v>
      </c>
      <c r="D88" s="355"/>
    </row>
    <row r="89" spans="1:4" s="276" customFormat="1" ht="12.75" customHeight="1">
      <c r="A89" s="333"/>
      <c r="B89" s="331" t="s">
        <v>1425</v>
      </c>
      <c r="C89" s="332" t="s">
        <v>1109</v>
      </c>
      <c r="D89" s="355"/>
    </row>
    <row r="90" spans="1:4" s="276" customFormat="1" ht="12.75" customHeight="1">
      <c r="A90" s="333"/>
      <c r="B90" s="331" t="s">
        <v>1426</v>
      </c>
      <c r="C90" s="332" t="s">
        <v>1110</v>
      </c>
      <c r="D90" s="355"/>
    </row>
    <row r="91" spans="1:4" s="276" customFormat="1" ht="12.75" customHeight="1">
      <c r="A91" s="333"/>
      <c r="B91" s="331" t="s">
        <v>1427</v>
      </c>
      <c r="C91" s="332" t="s">
        <v>1111</v>
      </c>
      <c r="D91" s="355"/>
    </row>
    <row r="92" spans="1:4" s="276" customFormat="1" ht="12.75" customHeight="1">
      <c r="A92" s="333"/>
      <c r="B92" s="331" t="s">
        <v>1428</v>
      </c>
      <c r="C92" s="332" t="s">
        <v>1112</v>
      </c>
      <c r="D92" s="355"/>
    </row>
    <row r="93" spans="1:4" s="276" customFormat="1" ht="12.75" customHeight="1">
      <c r="A93" s="333"/>
      <c r="B93" s="331" t="s">
        <v>1429</v>
      </c>
      <c r="C93" s="332" t="s">
        <v>1113</v>
      </c>
      <c r="D93" s="355"/>
    </row>
    <row r="94" spans="1:4" s="276" customFormat="1" ht="12.75" customHeight="1">
      <c r="A94" s="333"/>
      <c r="B94" s="331" t="s">
        <v>1430</v>
      </c>
      <c r="C94" s="332" t="s">
        <v>1114</v>
      </c>
      <c r="D94" s="355"/>
    </row>
    <row r="95" spans="1:4" s="276" customFormat="1" ht="12.75" customHeight="1">
      <c r="A95" s="333"/>
      <c r="B95" s="331" t="s">
        <v>1431</v>
      </c>
      <c r="C95" s="332" t="s">
        <v>1115</v>
      </c>
      <c r="D95" s="355"/>
    </row>
    <row r="96" spans="1:4" s="276" customFormat="1" ht="12.75" customHeight="1">
      <c r="A96" s="333"/>
      <c r="B96" s="331" t="s">
        <v>1432</v>
      </c>
      <c r="C96" s="332" t="s">
        <v>1116</v>
      </c>
      <c r="D96" s="355"/>
    </row>
    <row r="97" spans="1:4" s="276" customFormat="1" ht="12.75" customHeight="1">
      <c r="A97" s="333"/>
      <c r="B97" s="331" t="s">
        <v>1433</v>
      </c>
      <c r="C97" s="332" t="s">
        <v>1117</v>
      </c>
      <c r="D97" s="355"/>
    </row>
    <row r="98" spans="1:4" s="276" customFormat="1" ht="12.75" customHeight="1">
      <c r="A98" s="333"/>
      <c r="B98" s="331" t="s">
        <v>1434</v>
      </c>
      <c r="C98" s="332" t="s">
        <v>1118</v>
      </c>
      <c r="D98" s="355"/>
    </row>
    <row r="99" spans="1:4" s="276" customFormat="1" ht="12.75" customHeight="1">
      <c r="A99" s="333"/>
      <c r="B99" s="331" t="s">
        <v>1435</v>
      </c>
      <c r="C99" s="332" t="s">
        <v>1119</v>
      </c>
      <c r="D99" s="355"/>
    </row>
    <row r="100" spans="1:4" s="276" customFormat="1" ht="12.75" customHeight="1">
      <c r="A100" s="333"/>
      <c r="B100" s="331" t="s">
        <v>1436</v>
      </c>
      <c r="C100" s="332" t="s">
        <v>1120</v>
      </c>
      <c r="D100" s="355"/>
    </row>
    <row r="101" spans="1:4" s="276" customFormat="1" ht="12.75" customHeight="1">
      <c r="A101" s="333"/>
      <c r="B101" s="331" t="s">
        <v>1437</v>
      </c>
      <c r="C101" s="332" t="s">
        <v>1121</v>
      </c>
      <c r="D101" s="355"/>
    </row>
    <row r="102" spans="1:4" s="276" customFormat="1" ht="12.75" customHeight="1">
      <c r="A102" s="333"/>
      <c r="B102" s="331" t="s">
        <v>1438</v>
      </c>
      <c r="C102" s="332" t="s">
        <v>1122</v>
      </c>
      <c r="D102" s="355"/>
    </row>
    <row r="103" spans="1:4" s="276" customFormat="1" ht="12.75" customHeight="1">
      <c r="A103" s="333"/>
      <c r="B103" s="331" t="s">
        <v>1439</v>
      </c>
      <c r="C103" s="332" t="s">
        <v>1123</v>
      </c>
      <c r="D103" s="355"/>
    </row>
    <row r="104" spans="1:4" s="276" customFormat="1" ht="12.75" customHeight="1">
      <c r="A104" s="333"/>
      <c r="B104" s="331" t="s">
        <v>1440</v>
      </c>
      <c r="C104" s="332" t="s">
        <v>1124</v>
      </c>
      <c r="D104" s="355"/>
    </row>
    <row r="105" spans="1:4" s="276" customFormat="1" ht="12.75" customHeight="1">
      <c r="A105" s="333"/>
      <c r="B105" s="331" t="s">
        <v>1441</v>
      </c>
      <c r="C105" s="332" t="s">
        <v>1125</v>
      </c>
      <c r="D105" s="355"/>
    </row>
    <row r="106" spans="1:4" s="276" customFormat="1" ht="12.75" customHeight="1">
      <c r="A106" s="333"/>
      <c r="B106" s="331" t="s">
        <v>1442</v>
      </c>
      <c r="C106" s="332" t="s">
        <v>1126</v>
      </c>
      <c r="D106" s="355"/>
    </row>
    <row r="107" spans="1:4" s="276" customFormat="1" ht="12.75" customHeight="1">
      <c r="A107" s="333"/>
      <c r="B107" s="331" t="s">
        <v>1443</v>
      </c>
      <c r="C107" s="332" t="s">
        <v>1127</v>
      </c>
      <c r="D107" s="355"/>
    </row>
    <row r="108" spans="1:4" s="276" customFormat="1" ht="12.75" customHeight="1">
      <c r="A108" s="333"/>
      <c r="B108" s="331" t="s">
        <v>1444</v>
      </c>
      <c r="C108" s="332" t="s">
        <v>1128</v>
      </c>
      <c r="D108" s="355"/>
    </row>
    <row r="109" spans="1:4" s="276" customFormat="1" ht="12.75" customHeight="1">
      <c r="A109" s="277"/>
      <c r="B109" s="331" t="s">
        <v>1445</v>
      </c>
      <c r="C109" s="332" t="s">
        <v>1129</v>
      </c>
      <c r="D109" s="355"/>
    </row>
    <row r="110" spans="1:4" s="276" customFormat="1" ht="12.75" customHeight="1">
      <c r="A110" s="277"/>
      <c r="B110" s="331" t="s">
        <v>1446</v>
      </c>
      <c r="C110" s="332" t="s">
        <v>1130</v>
      </c>
      <c r="D110" s="355"/>
    </row>
    <row r="111" spans="1:4" s="276" customFormat="1" ht="12.75" customHeight="1">
      <c r="A111" s="277"/>
      <c r="B111" s="331" t="s">
        <v>1447</v>
      </c>
      <c r="C111" s="332" t="s">
        <v>1131</v>
      </c>
      <c r="D111" s="355"/>
    </row>
    <row r="112" spans="1:4" s="276" customFormat="1" ht="12.75" customHeight="1">
      <c r="A112" s="277"/>
      <c r="B112" s="331" t="s">
        <v>1448</v>
      </c>
      <c r="C112" s="332" t="s">
        <v>1132</v>
      </c>
      <c r="D112" s="355"/>
    </row>
    <row r="113" spans="1:4" s="276" customFormat="1" ht="12.75" customHeight="1">
      <c r="A113" s="277"/>
      <c r="B113" s="331" t="s">
        <v>1449</v>
      </c>
      <c r="C113" s="332" t="s">
        <v>1133</v>
      </c>
      <c r="D113" s="355"/>
    </row>
    <row r="114" spans="1:4" s="276" customFormat="1" ht="12.75" customHeight="1">
      <c r="A114" s="277"/>
      <c r="B114" s="331" t="s">
        <v>1450</v>
      </c>
      <c r="C114" s="332" t="s">
        <v>1134</v>
      </c>
      <c r="D114" s="355"/>
    </row>
    <row r="115" spans="1:4" s="276" customFormat="1" ht="12.75" customHeight="1">
      <c r="A115" s="277"/>
      <c r="B115" s="331" t="s">
        <v>1451</v>
      </c>
      <c r="C115" s="332" t="s">
        <v>1135</v>
      </c>
      <c r="D115" s="355"/>
    </row>
    <row r="116" spans="1:4" s="276" customFormat="1" ht="12.75" customHeight="1">
      <c r="A116" s="277"/>
      <c r="B116" s="331" t="s">
        <v>1452</v>
      </c>
      <c r="C116" s="332" t="s">
        <v>1136</v>
      </c>
      <c r="D116" s="355"/>
    </row>
    <row r="117" spans="1:4" s="276" customFormat="1" ht="12.75" customHeight="1">
      <c r="A117" s="277"/>
      <c r="B117" s="331" t="s">
        <v>1453</v>
      </c>
      <c r="C117" s="332" t="s">
        <v>1137</v>
      </c>
      <c r="D117" s="355"/>
    </row>
    <row r="118" spans="1:4" s="276" customFormat="1" ht="12.75" customHeight="1">
      <c r="A118" s="277"/>
      <c r="B118" s="331" t="s">
        <v>1454</v>
      </c>
      <c r="C118" s="332" t="s">
        <v>1765</v>
      </c>
      <c r="D118" s="355"/>
    </row>
    <row r="119" spans="1:4" s="276" customFormat="1" ht="12.75" customHeight="1">
      <c r="A119" s="277"/>
      <c r="B119" s="331" t="s">
        <v>1455</v>
      </c>
      <c r="C119" s="332" t="s">
        <v>1138</v>
      </c>
      <c r="D119" s="355"/>
    </row>
    <row r="120" spans="1:4" s="276" customFormat="1" ht="12.75" customHeight="1">
      <c r="A120" s="277"/>
      <c r="B120" s="331" t="s">
        <v>1456</v>
      </c>
      <c r="C120" s="332" t="s">
        <v>1139</v>
      </c>
      <c r="D120" s="355"/>
    </row>
    <row r="121" spans="1:4" s="276" customFormat="1" ht="12.75" customHeight="1">
      <c r="A121" s="277"/>
      <c r="B121" s="331" t="s">
        <v>1457</v>
      </c>
      <c r="C121" s="332" t="s">
        <v>1140</v>
      </c>
      <c r="D121" s="355"/>
    </row>
    <row r="122" spans="1:4" s="276" customFormat="1" ht="12.75" customHeight="1">
      <c r="A122" s="277"/>
      <c r="B122" s="331" t="s">
        <v>1458</v>
      </c>
      <c r="C122" s="332" t="s">
        <v>1141</v>
      </c>
      <c r="D122" s="355"/>
    </row>
    <row r="123" spans="1:4" s="276" customFormat="1" ht="12.75" customHeight="1">
      <c r="A123" s="277"/>
      <c r="B123" s="331" t="s">
        <v>1459</v>
      </c>
      <c r="C123" s="332" t="s">
        <v>1142</v>
      </c>
      <c r="D123" s="355"/>
    </row>
    <row r="124" spans="1:4" s="276" customFormat="1" ht="12.75" customHeight="1">
      <c r="A124" s="277"/>
      <c r="B124" s="331" t="s">
        <v>1460</v>
      </c>
      <c r="C124" s="332" t="s">
        <v>1143</v>
      </c>
      <c r="D124" s="355"/>
    </row>
    <row r="125" spans="1:4" s="276" customFormat="1" ht="12.75" customHeight="1">
      <c r="A125" s="277"/>
      <c r="B125" s="331" t="s">
        <v>1461</v>
      </c>
      <c r="C125" s="332" t="s">
        <v>1144</v>
      </c>
      <c r="D125" s="355"/>
    </row>
    <row r="126" spans="1:4" s="276" customFormat="1" ht="12.75" customHeight="1">
      <c r="A126" s="277"/>
      <c r="B126" s="331" t="s">
        <v>1462</v>
      </c>
      <c r="C126" s="332" t="s">
        <v>1145</v>
      </c>
      <c r="D126" s="355"/>
    </row>
    <row r="127" spans="1:4" s="276" customFormat="1" ht="12.75" customHeight="1">
      <c r="A127" s="277"/>
      <c r="B127" s="331" t="s">
        <v>1463</v>
      </c>
      <c r="C127" s="332" t="s">
        <v>1146</v>
      </c>
      <c r="D127" s="355"/>
    </row>
    <row r="128" spans="1:4" s="276" customFormat="1" ht="12.75" customHeight="1">
      <c r="A128" s="277"/>
      <c r="B128" s="331" t="s">
        <v>1464</v>
      </c>
      <c r="C128" s="332" t="s">
        <v>1746</v>
      </c>
      <c r="D128" s="355"/>
    </row>
    <row r="129" spans="1:4" s="276" customFormat="1" ht="12.75" customHeight="1">
      <c r="A129" s="277"/>
      <c r="B129" s="331" t="s">
        <v>1465</v>
      </c>
      <c r="C129" s="332" t="s">
        <v>1147</v>
      </c>
      <c r="D129" s="355"/>
    </row>
    <row r="130" spans="1:4" s="276" customFormat="1" ht="12.75" customHeight="1">
      <c r="A130" s="277"/>
      <c r="B130" s="331" t="s">
        <v>1466</v>
      </c>
      <c r="C130" s="332" t="s">
        <v>1148</v>
      </c>
      <c r="D130" s="355"/>
    </row>
    <row r="131" spans="1:4" s="276" customFormat="1" ht="12.75" customHeight="1">
      <c r="A131" s="277"/>
      <c r="B131" s="331" t="s">
        <v>1467</v>
      </c>
      <c r="C131" s="332" t="s">
        <v>1149</v>
      </c>
      <c r="D131" s="355"/>
    </row>
    <row r="132" spans="1:4" s="276" customFormat="1" ht="12.75" customHeight="1">
      <c r="A132" s="277"/>
      <c r="B132" s="331" t="s">
        <v>1468</v>
      </c>
      <c r="C132" s="332" t="s">
        <v>1150</v>
      </c>
      <c r="D132" s="355"/>
    </row>
    <row r="133" spans="1:4" s="276" customFormat="1" ht="12.75" customHeight="1">
      <c r="A133" s="277"/>
      <c r="B133" s="331" t="s">
        <v>1469</v>
      </c>
      <c r="C133" s="332" t="s">
        <v>1151</v>
      </c>
      <c r="D133" s="355"/>
    </row>
    <row r="134" spans="1:4" s="276" customFormat="1" ht="12.75" customHeight="1">
      <c r="A134" s="277"/>
      <c r="B134" s="331" t="s">
        <v>1470</v>
      </c>
      <c r="C134" s="332" t="s">
        <v>1152</v>
      </c>
      <c r="D134" s="355"/>
    </row>
    <row r="135" spans="1:4" s="276" customFormat="1" ht="12.75" customHeight="1">
      <c r="A135" s="277"/>
      <c r="B135" s="331" t="s">
        <v>1471</v>
      </c>
      <c r="C135" s="332" t="s">
        <v>1153</v>
      </c>
      <c r="D135" s="355"/>
    </row>
    <row r="136" spans="1:4" s="276" customFormat="1" ht="12.75" customHeight="1">
      <c r="A136" s="277"/>
      <c r="B136" s="331" t="s">
        <v>1472</v>
      </c>
      <c r="C136" s="332" t="s">
        <v>1154</v>
      </c>
      <c r="D136" s="355"/>
    </row>
    <row r="137" spans="1:4" s="276" customFormat="1" ht="12.75" customHeight="1">
      <c r="A137" s="277"/>
      <c r="B137" s="331" t="s">
        <v>1473</v>
      </c>
      <c r="C137" s="332" t="s">
        <v>1155</v>
      </c>
      <c r="D137" s="355"/>
    </row>
    <row r="138" spans="1:4" s="276" customFormat="1" ht="12.75" customHeight="1">
      <c r="A138" s="277"/>
      <c r="B138" s="331" t="s">
        <v>1474</v>
      </c>
      <c r="C138" s="332" t="s">
        <v>1156</v>
      </c>
      <c r="D138" s="355"/>
    </row>
    <row r="139" spans="1:4" s="276" customFormat="1" ht="12.75" customHeight="1">
      <c r="A139" s="277"/>
      <c r="B139" s="331" t="s">
        <v>1475</v>
      </c>
      <c r="C139" s="332" t="s">
        <v>1157</v>
      </c>
      <c r="D139" s="355"/>
    </row>
    <row r="140" spans="1:4" s="276" customFormat="1" ht="12.75" customHeight="1">
      <c r="A140" s="277"/>
      <c r="B140" s="331" t="s">
        <v>1476</v>
      </c>
      <c r="C140" s="332" t="s">
        <v>1158</v>
      </c>
      <c r="D140" s="355"/>
    </row>
    <row r="141" spans="1:4" s="276" customFormat="1" ht="12.75" customHeight="1">
      <c r="A141" s="277"/>
      <c r="B141" s="331" t="s">
        <v>1477</v>
      </c>
      <c r="C141" s="332" t="s">
        <v>1159</v>
      </c>
      <c r="D141" s="355"/>
    </row>
    <row r="142" spans="1:4" s="276" customFormat="1" ht="12.75" customHeight="1">
      <c r="A142" s="277"/>
      <c r="B142" s="331" t="s">
        <v>1478</v>
      </c>
      <c r="C142" s="332" t="s">
        <v>1160</v>
      </c>
      <c r="D142" s="355"/>
    </row>
    <row r="143" spans="1:4" s="276" customFormat="1" ht="12.75" customHeight="1">
      <c r="A143" s="277"/>
      <c r="B143" s="331" t="s">
        <v>1479</v>
      </c>
      <c r="C143" s="332" t="s">
        <v>1161</v>
      </c>
      <c r="D143" s="355"/>
    </row>
    <row r="144" spans="1:4" s="276" customFormat="1" ht="12.75" customHeight="1">
      <c r="A144" s="277"/>
      <c r="B144" s="331" t="s">
        <v>1480</v>
      </c>
      <c r="C144" s="332" t="s">
        <v>1162</v>
      </c>
      <c r="D144" s="355"/>
    </row>
    <row r="145" spans="1:4" s="276" customFormat="1" ht="12.75" customHeight="1">
      <c r="A145" s="277"/>
      <c r="B145" s="331" t="s">
        <v>1481</v>
      </c>
      <c r="C145" s="332" t="s">
        <v>1163</v>
      </c>
      <c r="D145" s="355"/>
    </row>
    <row r="146" spans="1:4" s="276" customFormat="1" ht="12.75" customHeight="1">
      <c r="A146" s="277"/>
      <c r="B146" s="331" t="s">
        <v>1482</v>
      </c>
      <c r="C146" s="332" t="s">
        <v>1164</v>
      </c>
      <c r="D146" s="355"/>
    </row>
    <row r="147" spans="1:4" s="276" customFormat="1" ht="12.75" customHeight="1">
      <c r="A147" s="277"/>
      <c r="B147" s="331" t="s">
        <v>1483</v>
      </c>
      <c r="C147" s="332" t="s">
        <v>1165</v>
      </c>
      <c r="D147" s="355"/>
    </row>
    <row r="148" spans="1:4" s="276" customFormat="1" ht="12.75" customHeight="1">
      <c r="A148" s="277"/>
      <c r="B148" s="331" t="s">
        <v>1484</v>
      </c>
      <c r="C148" s="332" t="s">
        <v>1166</v>
      </c>
      <c r="D148" s="355"/>
    </row>
    <row r="149" spans="1:4" s="276" customFormat="1" ht="12.75" customHeight="1">
      <c r="A149" s="277"/>
      <c r="B149" s="331" t="s">
        <v>1485</v>
      </c>
      <c r="C149" s="332" t="s">
        <v>1167</v>
      </c>
      <c r="D149" s="355"/>
    </row>
    <row r="150" spans="1:4" s="276" customFormat="1" ht="12.75" customHeight="1">
      <c r="A150" s="277"/>
      <c r="B150" s="331" t="s">
        <v>1486</v>
      </c>
      <c r="C150" s="332" t="s">
        <v>1168</v>
      </c>
      <c r="D150" s="355"/>
    </row>
    <row r="151" spans="1:4" s="276" customFormat="1" ht="12.75" customHeight="1">
      <c r="A151" s="277"/>
      <c r="B151" s="331" t="s">
        <v>1487</v>
      </c>
      <c r="C151" s="332" t="s">
        <v>1169</v>
      </c>
      <c r="D151" s="355"/>
    </row>
    <row r="152" spans="1:4" s="276" customFormat="1" ht="12.75" customHeight="1">
      <c r="A152" s="277"/>
      <c r="B152" s="331" t="s">
        <v>1488</v>
      </c>
      <c r="C152" s="332" t="s">
        <v>1170</v>
      </c>
      <c r="D152" s="355"/>
    </row>
    <row r="153" spans="1:4" s="276" customFormat="1" ht="12.75" customHeight="1">
      <c r="A153" s="277"/>
      <c r="B153" s="331" t="s">
        <v>1489</v>
      </c>
      <c r="C153" s="332" t="s">
        <v>1171</v>
      </c>
      <c r="D153" s="355"/>
    </row>
    <row r="154" spans="1:4" s="276" customFormat="1" ht="12.75" customHeight="1">
      <c r="A154" s="277"/>
      <c r="B154" s="331" t="s">
        <v>1490</v>
      </c>
      <c r="C154" s="332" t="s">
        <v>1172</v>
      </c>
      <c r="D154" s="355"/>
    </row>
    <row r="155" spans="1:4" s="276" customFormat="1" ht="12.75" customHeight="1">
      <c r="A155" s="277"/>
      <c r="B155" s="331" t="s">
        <v>1491</v>
      </c>
      <c r="C155" s="332" t="s">
        <v>1173</v>
      </c>
      <c r="D155" s="355"/>
    </row>
    <row r="156" spans="1:4" s="276" customFormat="1" ht="12.75" customHeight="1">
      <c r="A156" s="277"/>
      <c r="B156" s="331" t="s">
        <v>1492</v>
      </c>
      <c r="C156" s="332" t="s">
        <v>1174</v>
      </c>
      <c r="D156" s="355"/>
    </row>
    <row r="157" spans="1:4" s="276" customFormat="1" ht="12.75" customHeight="1">
      <c r="A157" s="277"/>
      <c r="B157" s="331" t="s">
        <v>1493</v>
      </c>
      <c r="C157" s="332" t="s">
        <v>1175</v>
      </c>
      <c r="D157" s="355"/>
    </row>
    <row r="158" spans="1:4" s="276" customFormat="1" ht="12.75" customHeight="1">
      <c r="A158" s="277"/>
      <c r="B158" s="331" t="s">
        <v>1494</v>
      </c>
      <c r="C158" s="332" t="s">
        <v>1176</v>
      </c>
      <c r="D158" s="355"/>
    </row>
    <row r="159" spans="1:4" s="276" customFormat="1" ht="12.75" customHeight="1">
      <c r="A159" s="277"/>
      <c r="B159" s="331" t="s">
        <v>1495</v>
      </c>
      <c r="C159" s="332" t="s">
        <v>1177</v>
      </c>
      <c r="D159" s="355"/>
    </row>
    <row r="160" spans="1:4" s="276" customFormat="1" ht="12.75" customHeight="1">
      <c r="A160" s="277"/>
      <c r="B160" s="331" t="s">
        <v>1496</v>
      </c>
      <c r="C160" s="332" t="s">
        <v>1178</v>
      </c>
      <c r="D160" s="355"/>
    </row>
    <row r="161" spans="1:4" s="276" customFormat="1" ht="12.75" customHeight="1">
      <c r="A161" s="277"/>
      <c r="B161" s="331" t="s">
        <v>1497</v>
      </c>
      <c r="C161" s="332" t="s">
        <v>1179</v>
      </c>
      <c r="D161" s="355"/>
    </row>
    <row r="162" spans="1:4" s="276" customFormat="1" ht="12.75" customHeight="1">
      <c r="A162" s="277"/>
      <c r="B162" s="331" t="s">
        <v>1498</v>
      </c>
      <c r="C162" s="332" t="s">
        <v>1180</v>
      </c>
      <c r="D162" s="355"/>
    </row>
    <row r="163" spans="1:4" s="276" customFormat="1" ht="12.75" customHeight="1">
      <c r="A163" s="277"/>
      <c r="B163" s="331" t="s">
        <v>1499</v>
      </c>
      <c r="C163" s="332" t="s">
        <v>1181</v>
      </c>
      <c r="D163" s="355"/>
    </row>
    <row r="164" spans="1:4" s="276" customFormat="1" ht="12.75" customHeight="1">
      <c r="A164" s="277"/>
      <c r="B164" s="331" t="s">
        <v>1500</v>
      </c>
      <c r="C164" s="332" t="s">
        <v>1182</v>
      </c>
      <c r="D164" s="355"/>
    </row>
    <row r="165" spans="1:4" s="276" customFormat="1" ht="12.75" customHeight="1">
      <c r="A165" s="277"/>
      <c r="B165" s="331" t="s">
        <v>1501</v>
      </c>
      <c r="C165" s="332" t="s">
        <v>1183</v>
      </c>
      <c r="D165" s="355"/>
    </row>
    <row r="166" spans="1:4" s="276" customFormat="1" ht="12.75" customHeight="1">
      <c r="A166" s="277"/>
      <c r="B166" s="331" t="s">
        <v>1502</v>
      </c>
      <c r="C166" s="332" t="s">
        <v>1184</v>
      </c>
      <c r="D166" s="355"/>
    </row>
    <row r="167" spans="1:4" s="276" customFormat="1" ht="12.75" customHeight="1">
      <c r="A167" s="277"/>
      <c r="B167" s="331" t="s">
        <v>1503</v>
      </c>
      <c r="C167" s="332" t="s">
        <v>1185</v>
      </c>
      <c r="D167" s="355"/>
    </row>
    <row r="168" spans="1:4" s="276" customFormat="1" ht="12.75" customHeight="1">
      <c r="A168" s="277"/>
      <c r="B168" s="331" t="s">
        <v>1504</v>
      </c>
      <c r="C168" s="332" t="s">
        <v>1186</v>
      </c>
      <c r="D168" s="355"/>
    </row>
    <row r="169" spans="1:4" s="276" customFormat="1" ht="12.75" customHeight="1">
      <c r="A169" s="277"/>
      <c r="B169" s="331" t="s">
        <v>1505</v>
      </c>
      <c r="C169" s="332" t="s">
        <v>1187</v>
      </c>
      <c r="D169" s="355"/>
    </row>
    <row r="170" spans="1:4" s="276" customFormat="1" ht="12.75" customHeight="1">
      <c r="A170" s="277"/>
      <c r="B170" s="331" t="s">
        <v>1506</v>
      </c>
      <c r="C170" s="332" t="s">
        <v>1188</v>
      </c>
      <c r="D170" s="355"/>
    </row>
    <row r="171" spans="1:4" s="276" customFormat="1" ht="12.75" customHeight="1">
      <c r="A171" s="277"/>
      <c r="B171" s="331" t="s">
        <v>1507</v>
      </c>
      <c r="C171" s="332" t="s">
        <v>1189</v>
      </c>
      <c r="D171" s="355"/>
    </row>
    <row r="172" spans="1:4" s="276" customFormat="1" ht="12.75" customHeight="1">
      <c r="A172" s="277"/>
      <c r="B172" s="331" t="s">
        <v>1508</v>
      </c>
      <c r="C172" s="332" t="s">
        <v>1190</v>
      </c>
      <c r="D172" s="355"/>
    </row>
    <row r="173" spans="1:4" s="276" customFormat="1" ht="12.75" customHeight="1">
      <c r="A173" s="277"/>
      <c r="B173" s="331" t="s">
        <v>1509</v>
      </c>
      <c r="C173" s="332" t="s">
        <v>1191</v>
      </c>
      <c r="D173" s="355"/>
    </row>
    <row r="174" spans="1:4" s="276" customFormat="1" ht="12.75" customHeight="1">
      <c r="A174" s="277"/>
      <c r="B174" s="331" t="s">
        <v>1510</v>
      </c>
      <c r="C174" s="332" t="s">
        <v>1192</v>
      </c>
      <c r="D174" s="355"/>
    </row>
    <row r="175" spans="1:4" s="276" customFormat="1" ht="12.75" customHeight="1">
      <c r="A175" s="277"/>
      <c r="B175" s="331" t="s">
        <v>1511</v>
      </c>
      <c r="C175" s="332" t="s">
        <v>1193</v>
      </c>
      <c r="D175" s="355"/>
    </row>
    <row r="176" spans="1:4" s="276" customFormat="1" ht="12.75" customHeight="1">
      <c r="A176" s="277"/>
      <c r="B176" s="331" t="s">
        <v>1512</v>
      </c>
      <c r="C176" s="332" t="s">
        <v>1194</v>
      </c>
      <c r="D176" s="355"/>
    </row>
    <row r="177" spans="1:4" s="276" customFormat="1" ht="12.75" customHeight="1">
      <c r="A177" s="277"/>
      <c r="B177" s="331" t="s">
        <v>1513</v>
      </c>
      <c r="C177" s="332" t="s">
        <v>1195</v>
      </c>
      <c r="D177" s="355"/>
    </row>
    <row r="178" spans="1:4" s="276" customFormat="1" ht="12.75" customHeight="1">
      <c r="A178" s="277"/>
      <c r="B178" s="331" t="s">
        <v>1514</v>
      </c>
      <c r="C178" s="332" t="s">
        <v>1196</v>
      </c>
      <c r="D178" s="355"/>
    </row>
    <row r="179" spans="1:4" s="276" customFormat="1" ht="12.75" customHeight="1">
      <c r="A179" s="277"/>
      <c r="B179" s="331" t="s">
        <v>1515</v>
      </c>
      <c r="C179" s="332" t="s">
        <v>1197</v>
      </c>
      <c r="D179" s="355"/>
    </row>
    <row r="180" spans="1:4" s="276" customFormat="1" ht="12.75" customHeight="1">
      <c r="A180" s="277"/>
      <c r="B180" s="331" t="s">
        <v>1516</v>
      </c>
      <c r="C180" s="332" t="s">
        <v>1198</v>
      </c>
      <c r="D180" s="355"/>
    </row>
    <row r="181" spans="1:4" s="276" customFormat="1" ht="12.75" customHeight="1">
      <c r="A181" s="277"/>
      <c r="B181" s="331" t="s">
        <v>1517</v>
      </c>
      <c r="C181" s="332" t="s">
        <v>1199</v>
      </c>
      <c r="D181" s="355"/>
    </row>
    <row r="182" spans="1:4" s="276" customFormat="1" ht="12.75" customHeight="1">
      <c r="A182" s="277"/>
      <c r="B182" s="331" t="s">
        <v>1518</v>
      </c>
      <c r="C182" s="332" t="s">
        <v>1200</v>
      </c>
      <c r="D182" s="355"/>
    </row>
    <row r="183" spans="1:4" s="276" customFormat="1" ht="12.75" customHeight="1">
      <c r="A183" s="277"/>
      <c r="B183" s="331" t="s">
        <v>1519</v>
      </c>
      <c r="C183" s="332" t="s">
        <v>1201</v>
      </c>
      <c r="D183" s="355"/>
    </row>
    <row r="184" spans="1:4" s="276" customFormat="1" ht="12.75" customHeight="1">
      <c r="A184" s="277"/>
      <c r="B184" s="331" t="s">
        <v>1520</v>
      </c>
      <c r="C184" s="332" t="s">
        <v>1202</v>
      </c>
      <c r="D184" s="355"/>
    </row>
    <row r="185" spans="1:4" s="276" customFormat="1" ht="12.75" customHeight="1">
      <c r="A185" s="277"/>
      <c r="B185" s="331" t="s">
        <v>1521</v>
      </c>
      <c r="C185" s="332" t="s">
        <v>1203</v>
      </c>
      <c r="D185" s="355"/>
    </row>
    <row r="186" spans="1:4" s="276" customFormat="1" ht="12.75" customHeight="1">
      <c r="A186" s="277"/>
      <c r="B186" s="331" t="s">
        <v>1522</v>
      </c>
      <c r="C186" s="332" t="s">
        <v>1204</v>
      </c>
      <c r="D186" s="355"/>
    </row>
    <row r="187" spans="1:4" s="276" customFormat="1" ht="12.75" customHeight="1">
      <c r="A187" s="277"/>
      <c r="B187" s="331" t="s">
        <v>1523</v>
      </c>
      <c r="C187" s="332" t="s">
        <v>1205</v>
      </c>
      <c r="D187" s="355"/>
    </row>
    <row r="188" spans="1:4" s="276" customFormat="1" ht="12.75" customHeight="1">
      <c r="A188" s="277"/>
      <c r="B188" s="331" t="s">
        <v>1524</v>
      </c>
      <c r="C188" s="332" t="s">
        <v>1206</v>
      </c>
      <c r="D188" s="355"/>
    </row>
    <row r="189" spans="1:4" s="276" customFormat="1" ht="12.75" customHeight="1">
      <c r="A189" s="277"/>
      <c r="B189" s="331" t="s">
        <v>1525</v>
      </c>
      <c r="C189" s="332" t="s">
        <v>1207</v>
      </c>
      <c r="D189" s="355"/>
    </row>
    <row r="190" spans="1:4" s="276" customFormat="1" ht="12.75" customHeight="1">
      <c r="A190" s="277"/>
      <c r="B190" s="331" t="s">
        <v>1526</v>
      </c>
      <c r="C190" s="334" t="s">
        <v>1208</v>
      </c>
      <c r="D190" s="355"/>
    </row>
    <row r="191" spans="1:4" s="276" customFormat="1" ht="12.75" customHeight="1">
      <c r="A191" s="277"/>
      <c r="B191" s="331" t="s">
        <v>1527</v>
      </c>
      <c r="C191" s="332" t="s">
        <v>1209</v>
      </c>
      <c r="D191" s="355"/>
    </row>
    <row r="192" spans="1:4" s="276" customFormat="1" ht="12.75" customHeight="1">
      <c r="A192" s="277"/>
      <c r="B192" s="331" t="s">
        <v>1528</v>
      </c>
      <c r="C192" s="332" t="s">
        <v>1210</v>
      </c>
      <c r="D192" s="355"/>
    </row>
    <row r="193" spans="1:4" s="276" customFormat="1" ht="12.75" customHeight="1">
      <c r="A193" s="277"/>
      <c r="B193" s="331" t="s">
        <v>1529</v>
      </c>
      <c r="C193" s="332" t="s">
        <v>1211</v>
      </c>
      <c r="D193" s="355"/>
    </row>
    <row r="194" spans="1:4" s="276" customFormat="1" ht="12.75" customHeight="1">
      <c r="A194" s="277"/>
      <c r="B194" s="331" t="s">
        <v>1530</v>
      </c>
      <c r="C194" s="332" t="s">
        <v>1212</v>
      </c>
      <c r="D194" s="355"/>
    </row>
    <row r="195" spans="1:4" s="276" customFormat="1" ht="12.75" customHeight="1">
      <c r="A195" s="277"/>
      <c r="B195" s="331" t="s">
        <v>1531</v>
      </c>
      <c r="C195" s="332" t="s">
        <v>1213</v>
      </c>
      <c r="D195" s="355"/>
    </row>
    <row r="196" spans="1:4" s="276" customFormat="1" ht="12.75" customHeight="1">
      <c r="A196" s="277"/>
      <c r="B196" s="331" t="s">
        <v>1532</v>
      </c>
      <c r="C196" s="332" t="s">
        <v>1214</v>
      </c>
      <c r="D196" s="355"/>
    </row>
    <row r="197" spans="1:4" s="276" customFormat="1" ht="12.75" customHeight="1">
      <c r="A197" s="277"/>
      <c r="B197" s="331" t="s">
        <v>1533</v>
      </c>
      <c r="C197" s="332" t="s">
        <v>1215</v>
      </c>
      <c r="D197" s="355"/>
    </row>
    <row r="198" spans="1:4" s="276" customFormat="1" ht="12.75" customHeight="1">
      <c r="A198" s="277"/>
      <c r="B198" s="331" t="s">
        <v>1534</v>
      </c>
      <c r="C198" s="332" t="s">
        <v>1216</v>
      </c>
      <c r="D198" s="355"/>
    </row>
    <row r="199" spans="1:4" s="276" customFormat="1" ht="12.75" customHeight="1">
      <c r="A199" s="277"/>
      <c r="B199" s="331" t="s">
        <v>1535</v>
      </c>
      <c r="C199" s="332" t="s">
        <v>1217</v>
      </c>
      <c r="D199" s="355"/>
    </row>
    <row r="200" spans="1:4" s="276" customFormat="1" ht="12.75" customHeight="1">
      <c r="A200" s="277"/>
      <c r="B200" s="331" t="s">
        <v>1536</v>
      </c>
      <c r="C200" s="332" t="s">
        <v>1218</v>
      </c>
      <c r="D200" s="355"/>
    </row>
    <row r="201" spans="1:4" s="276" customFormat="1" ht="12.75" customHeight="1">
      <c r="A201" s="277"/>
      <c r="B201" s="331" t="s">
        <v>1537</v>
      </c>
      <c r="C201" s="332" t="s">
        <v>1219</v>
      </c>
      <c r="D201" s="355"/>
    </row>
    <row r="202" spans="1:4" s="276" customFormat="1" ht="12.75" customHeight="1">
      <c r="A202" s="277"/>
      <c r="B202" s="331" t="s">
        <v>1538</v>
      </c>
      <c r="C202" s="332" t="s">
        <v>1220</v>
      </c>
      <c r="D202" s="355"/>
    </row>
    <row r="203" spans="1:4" s="276" customFormat="1" ht="12.75" customHeight="1">
      <c r="A203" s="277"/>
      <c r="B203" s="331" t="s">
        <v>1539</v>
      </c>
      <c r="C203" s="332" t="s">
        <v>1221</v>
      </c>
      <c r="D203" s="355"/>
    </row>
    <row r="204" spans="1:4" s="276" customFormat="1" ht="12.75" customHeight="1">
      <c r="A204" s="277"/>
      <c r="B204" s="331" t="s">
        <v>1540</v>
      </c>
      <c r="C204" s="332" t="s">
        <v>1222</v>
      </c>
      <c r="D204" s="355"/>
    </row>
    <row r="205" spans="1:4" s="276" customFormat="1" ht="12.75" customHeight="1">
      <c r="A205" s="277"/>
      <c r="B205" s="331" t="s">
        <v>1541</v>
      </c>
      <c r="C205" s="332" t="s">
        <v>1223</v>
      </c>
      <c r="D205" s="355"/>
    </row>
    <row r="206" spans="1:4" s="276" customFormat="1" ht="12.75" customHeight="1">
      <c r="A206" s="277"/>
      <c r="B206" s="331" t="s">
        <v>1542</v>
      </c>
      <c r="C206" s="332" t="s">
        <v>1224</v>
      </c>
      <c r="D206" s="355"/>
    </row>
    <row r="207" spans="1:4" s="276" customFormat="1" ht="12.75" customHeight="1">
      <c r="A207" s="277"/>
      <c r="B207" s="331" t="s">
        <v>1543</v>
      </c>
      <c r="C207" s="332" t="s">
        <v>1225</v>
      </c>
      <c r="D207" s="355"/>
    </row>
    <row r="208" spans="1:4" s="276" customFormat="1" ht="12.75" customHeight="1">
      <c r="A208" s="277"/>
      <c r="B208" s="331" t="s">
        <v>1544</v>
      </c>
      <c r="C208" s="332" t="s">
        <v>1226</v>
      </c>
      <c r="D208" s="355"/>
    </row>
    <row r="209" spans="1:4" s="276" customFormat="1" ht="12.75" customHeight="1">
      <c r="A209" s="277"/>
      <c r="B209" s="331" t="s">
        <v>1545</v>
      </c>
      <c r="C209" s="332" t="s">
        <v>1227</v>
      </c>
      <c r="D209" s="355"/>
    </row>
    <row r="210" spans="1:4" s="276" customFormat="1" ht="12.75" customHeight="1">
      <c r="A210" s="277"/>
      <c r="B210" s="331" t="s">
        <v>1546</v>
      </c>
      <c r="C210" s="332" t="s">
        <v>1228</v>
      </c>
      <c r="D210" s="355"/>
    </row>
    <row r="211" spans="1:4" s="276" customFormat="1" ht="12.75" customHeight="1">
      <c r="A211" s="277"/>
      <c r="B211" s="331" t="s">
        <v>1547</v>
      </c>
      <c r="C211" s="332" t="s">
        <v>1229</v>
      </c>
      <c r="D211" s="355"/>
    </row>
    <row r="212" spans="1:4" s="276" customFormat="1" ht="12.75" customHeight="1">
      <c r="A212" s="277"/>
      <c r="B212" s="331" t="s">
        <v>1548</v>
      </c>
      <c r="C212" s="332" t="s">
        <v>1230</v>
      </c>
      <c r="D212" s="355"/>
    </row>
    <row r="213" spans="1:4" s="276" customFormat="1" ht="12.75" customHeight="1">
      <c r="A213" s="277"/>
      <c r="B213" s="331" t="s">
        <v>1549</v>
      </c>
      <c r="C213" s="332" t="s">
        <v>1231</v>
      </c>
      <c r="D213" s="355"/>
    </row>
    <row r="214" spans="1:4" s="276" customFormat="1" ht="12.75" customHeight="1">
      <c r="A214" s="277"/>
      <c r="B214" s="331" t="s">
        <v>1550</v>
      </c>
      <c r="C214" s="332" t="s">
        <v>1727</v>
      </c>
      <c r="D214" s="355"/>
    </row>
    <row r="215" spans="1:4" s="276" customFormat="1" ht="12.75" customHeight="1">
      <c r="A215" s="335"/>
      <c r="B215" s="331" t="s">
        <v>1551</v>
      </c>
      <c r="C215" s="332" t="s">
        <v>1232</v>
      </c>
      <c r="D215" s="355"/>
    </row>
    <row r="216" spans="1:4" s="276" customFormat="1" ht="12.75" customHeight="1">
      <c r="A216" s="277"/>
      <c r="B216" s="331" t="s">
        <v>1552</v>
      </c>
      <c r="C216" s="332" t="s">
        <v>1233</v>
      </c>
      <c r="D216" s="355"/>
    </row>
    <row r="217" spans="1:4" s="276" customFormat="1" ht="12.75" customHeight="1">
      <c r="A217" s="277"/>
      <c r="B217" s="331" t="s">
        <v>1553</v>
      </c>
      <c r="C217" s="332" t="s">
        <v>1234</v>
      </c>
      <c r="D217" s="355"/>
    </row>
    <row r="218" spans="1:4" s="276" customFormat="1" ht="12.75" customHeight="1">
      <c r="A218" s="277"/>
      <c r="B218" s="331" t="s">
        <v>1554</v>
      </c>
      <c r="C218" s="332" t="s">
        <v>1235</v>
      </c>
      <c r="D218" s="355"/>
    </row>
    <row r="219" spans="1:4" s="276" customFormat="1" ht="12.75" customHeight="1">
      <c r="A219" s="277"/>
      <c r="B219" s="331" t="s">
        <v>1555</v>
      </c>
      <c r="C219" s="332" t="s">
        <v>1236</v>
      </c>
      <c r="D219" s="355"/>
    </row>
    <row r="220" spans="1:4" s="276" customFormat="1" ht="12.75" customHeight="1">
      <c r="A220" s="277"/>
      <c r="B220" s="331" t="s">
        <v>1556</v>
      </c>
      <c r="C220" s="332" t="s">
        <v>1237</v>
      </c>
      <c r="D220" s="355"/>
    </row>
    <row r="221" spans="1:4" s="276" customFormat="1" ht="12.75" customHeight="1">
      <c r="A221" s="277"/>
      <c r="B221" s="331" t="s">
        <v>1557</v>
      </c>
      <c r="C221" s="332" t="s">
        <v>1238</v>
      </c>
      <c r="D221" s="355"/>
    </row>
    <row r="222" spans="1:4" s="276" customFormat="1" ht="12.75" customHeight="1">
      <c r="A222" s="277"/>
      <c r="B222" s="331" t="s">
        <v>1558</v>
      </c>
      <c r="C222" s="332" t="s">
        <v>1239</v>
      </c>
      <c r="D222" s="355"/>
    </row>
    <row r="223" spans="1:4" s="276" customFormat="1" ht="12.75" customHeight="1">
      <c r="A223" s="277"/>
      <c r="B223" s="331" t="s">
        <v>1559</v>
      </c>
      <c r="C223" s="332" t="s">
        <v>1240</v>
      </c>
      <c r="D223" s="355"/>
    </row>
    <row r="224" spans="1:4" s="276" customFormat="1" ht="12.75" customHeight="1">
      <c r="A224" s="277"/>
      <c r="B224" s="331" t="s">
        <v>1560</v>
      </c>
      <c r="C224" s="332" t="s">
        <v>1241</v>
      </c>
      <c r="D224" s="355"/>
    </row>
    <row r="225" spans="1:4" s="276" customFormat="1" ht="12.75" customHeight="1">
      <c r="A225" s="277"/>
      <c r="B225" s="331" t="s">
        <v>1561</v>
      </c>
      <c r="C225" s="332" t="s">
        <v>1242</v>
      </c>
      <c r="D225" s="355"/>
    </row>
    <row r="226" spans="1:4" s="276" customFormat="1" ht="12.75" customHeight="1">
      <c r="A226" s="277"/>
      <c r="B226" s="331" t="s">
        <v>1562</v>
      </c>
      <c r="C226" s="332" t="s">
        <v>1243</v>
      </c>
      <c r="D226" s="355"/>
    </row>
    <row r="227" spans="1:4" s="276" customFormat="1" ht="12.75" customHeight="1">
      <c r="A227" s="277"/>
      <c r="B227" s="331" t="s">
        <v>1563</v>
      </c>
      <c r="C227" s="332" t="s">
        <v>1244</v>
      </c>
      <c r="D227" s="355"/>
    </row>
    <row r="228" spans="1:4" s="276" customFormat="1" ht="12.75" customHeight="1">
      <c r="A228" s="277"/>
      <c r="B228" s="331" t="s">
        <v>1564</v>
      </c>
      <c r="C228" s="332" t="s">
        <v>1245</v>
      </c>
      <c r="D228" s="355"/>
    </row>
    <row r="229" spans="1:4" s="276" customFormat="1" ht="12.75" customHeight="1">
      <c r="A229" s="277"/>
      <c r="B229" s="331" t="s">
        <v>1565</v>
      </c>
      <c r="C229" s="332" t="s">
        <v>1246</v>
      </c>
      <c r="D229" s="355"/>
    </row>
    <row r="230" spans="1:4" s="276" customFormat="1" ht="12.75" customHeight="1">
      <c r="A230" s="277"/>
      <c r="B230" s="331" t="s">
        <v>1566</v>
      </c>
      <c r="C230" s="332" t="s">
        <v>1247</v>
      </c>
      <c r="D230" s="355"/>
    </row>
    <row r="231" spans="1:4" s="276" customFormat="1" ht="12.75" customHeight="1">
      <c r="A231" s="277"/>
      <c r="B231" s="331" t="s">
        <v>1567</v>
      </c>
      <c r="C231" s="332" t="s">
        <v>1248</v>
      </c>
      <c r="D231" s="355"/>
    </row>
    <row r="232" spans="1:4" s="276" customFormat="1" ht="12.75" customHeight="1">
      <c r="A232" s="277"/>
      <c r="B232" s="331" t="s">
        <v>1568</v>
      </c>
      <c r="C232" s="332" t="s">
        <v>1249</v>
      </c>
      <c r="D232" s="355"/>
    </row>
    <row r="233" spans="1:4" s="276" customFormat="1" ht="12.75" customHeight="1">
      <c r="A233" s="277"/>
      <c r="B233" s="331" t="s">
        <v>1569</v>
      </c>
      <c r="C233" s="332" t="s">
        <v>1250</v>
      </c>
      <c r="D233" s="355"/>
    </row>
    <row r="234" spans="1:4" s="276" customFormat="1" ht="12.75" customHeight="1">
      <c r="A234" s="277"/>
      <c r="B234" s="331" t="s">
        <v>1570</v>
      </c>
      <c r="C234" s="332" t="s">
        <v>1251</v>
      </c>
      <c r="D234" s="355"/>
    </row>
    <row r="235" spans="1:4" s="276" customFormat="1" ht="12.75" customHeight="1">
      <c r="A235" s="277"/>
      <c r="B235" s="331" t="s">
        <v>1571</v>
      </c>
      <c r="C235" s="332" t="s">
        <v>1252</v>
      </c>
      <c r="D235" s="355"/>
    </row>
    <row r="236" spans="1:4" s="276" customFormat="1" ht="12.75" customHeight="1">
      <c r="A236" s="277"/>
      <c r="B236" s="331" t="s">
        <v>1572</v>
      </c>
      <c r="C236" s="332" t="s">
        <v>1253</v>
      </c>
      <c r="D236" s="355"/>
    </row>
    <row r="237" spans="1:4" s="276" customFormat="1" ht="12.75" customHeight="1">
      <c r="A237" s="277"/>
      <c r="B237" s="331" t="s">
        <v>1573</v>
      </c>
      <c r="C237" s="332" t="s">
        <v>1254</v>
      </c>
      <c r="D237" s="355"/>
    </row>
    <row r="238" spans="1:4" s="276" customFormat="1" ht="12.75" customHeight="1">
      <c r="A238" s="277"/>
      <c r="B238" s="331" t="s">
        <v>1574</v>
      </c>
      <c r="C238" s="332" t="s">
        <v>1255</v>
      </c>
      <c r="D238" s="355"/>
    </row>
    <row r="239" spans="1:4" s="276" customFormat="1" ht="12.75" customHeight="1">
      <c r="A239" s="277"/>
      <c r="B239" s="331" t="s">
        <v>1575</v>
      </c>
      <c r="C239" s="332" t="s">
        <v>1256</v>
      </c>
      <c r="D239" s="355"/>
    </row>
    <row r="240" spans="1:4" s="276" customFormat="1" ht="12.75" customHeight="1">
      <c r="A240" s="277"/>
      <c r="B240" s="331" t="s">
        <v>1576</v>
      </c>
      <c r="C240" s="332" t="s">
        <v>1257</v>
      </c>
      <c r="D240" s="355"/>
    </row>
    <row r="241" spans="1:4" s="276" customFormat="1" ht="12.75" customHeight="1">
      <c r="A241" s="277"/>
      <c r="B241" s="331" t="s">
        <v>1577</v>
      </c>
      <c r="C241" s="332" t="s">
        <v>1258</v>
      </c>
      <c r="D241" s="355"/>
    </row>
    <row r="242" spans="1:4" s="276" customFormat="1" ht="12.75" customHeight="1">
      <c r="A242" s="277"/>
      <c r="B242" s="331" t="s">
        <v>1578</v>
      </c>
      <c r="C242" s="332" t="s">
        <v>1259</v>
      </c>
      <c r="D242" s="355"/>
    </row>
    <row r="243" spans="1:4" s="276" customFormat="1" ht="12.75" customHeight="1">
      <c r="A243" s="277"/>
      <c r="B243" s="331" t="s">
        <v>1579</v>
      </c>
      <c r="C243" s="332" t="s">
        <v>1260</v>
      </c>
      <c r="D243" s="355"/>
    </row>
    <row r="244" spans="1:4" s="276" customFormat="1" ht="12.75" customHeight="1">
      <c r="A244" s="277"/>
      <c r="B244" s="331" t="s">
        <v>1580</v>
      </c>
      <c r="C244" s="332" t="s">
        <v>1261</v>
      </c>
      <c r="D244" s="355"/>
    </row>
    <row r="245" spans="1:4" s="276" customFormat="1" ht="12.75" customHeight="1">
      <c r="A245" s="277"/>
      <c r="B245" s="331" t="s">
        <v>1581</v>
      </c>
      <c r="C245" s="332" t="s">
        <v>1262</v>
      </c>
      <c r="D245" s="355"/>
    </row>
    <row r="246" spans="1:4" s="276" customFormat="1" ht="12.75" customHeight="1">
      <c r="A246" s="277"/>
      <c r="B246" s="331" t="s">
        <v>1582</v>
      </c>
      <c r="C246" s="332" t="s">
        <v>1263</v>
      </c>
      <c r="D246" s="355"/>
    </row>
    <row r="247" spans="1:4" s="276" customFormat="1" ht="12.75" customHeight="1">
      <c r="A247" s="277"/>
      <c r="B247" s="331" t="s">
        <v>1583</v>
      </c>
      <c r="C247" s="332" t="s">
        <v>1264</v>
      </c>
      <c r="D247" s="355"/>
    </row>
    <row r="248" spans="1:4" s="276" customFormat="1" ht="12.75" customHeight="1">
      <c r="A248" s="277"/>
      <c r="B248" s="331" t="s">
        <v>1584</v>
      </c>
      <c r="C248" s="332" t="s">
        <v>1265</v>
      </c>
      <c r="D248" s="355"/>
    </row>
    <row r="249" spans="1:4" s="276" customFormat="1" ht="12.75" customHeight="1">
      <c r="A249" s="277"/>
      <c r="B249" s="331" t="s">
        <v>1585</v>
      </c>
      <c r="C249" s="332" t="s">
        <v>1266</v>
      </c>
      <c r="D249" s="355"/>
    </row>
    <row r="250" spans="1:4" s="276" customFormat="1" ht="12.75" customHeight="1">
      <c r="A250" s="277"/>
      <c r="B250" s="331" t="s">
        <v>1586</v>
      </c>
      <c r="C250" s="332" t="s">
        <v>1267</v>
      </c>
      <c r="D250" s="355"/>
    </row>
    <row r="251" spans="1:4" s="276" customFormat="1" ht="12.75" customHeight="1">
      <c r="A251" s="277"/>
      <c r="B251" s="331" t="s">
        <v>1587</v>
      </c>
      <c r="C251" s="332" t="s">
        <v>1268</v>
      </c>
      <c r="D251" s="355"/>
    </row>
    <row r="252" spans="1:4" s="276" customFormat="1" ht="12.75" customHeight="1">
      <c r="A252" s="277"/>
      <c r="B252" s="331" t="s">
        <v>1588</v>
      </c>
      <c r="C252" s="332" t="s">
        <v>1269</v>
      </c>
      <c r="D252" s="355"/>
    </row>
    <row r="253" spans="1:4" s="276" customFormat="1" ht="12.75" customHeight="1">
      <c r="A253" s="277"/>
      <c r="B253" s="331" t="s">
        <v>1589</v>
      </c>
      <c r="C253" s="332" t="s">
        <v>1270</v>
      </c>
      <c r="D253" s="355"/>
    </row>
    <row r="254" spans="1:4" s="276" customFormat="1" ht="12.75" customHeight="1">
      <c r="A254" s="277"/>
      <c r="B254" s="331" t="s">
        <v>1590</v>
      </c>
      <c r="C254" s="332" t="s">
        <v>1271</v>
      </c>
      <c r="D254" s="355"/>
    </row>
    <row r="255" spans="1:4" s="276" customFormat="1" ht="12.75" customHeight="1">
      <c r="A255" s="277"/>
      <c r="B255" s="331" t="s">
        <v>1591</v>
      </c>
      <c r="C255" s="332" t="s">
        <v>1272</v>
      </c>
      <c r="D255" s="355"/>
    </row>
    <row r="256" spans="1:4" s="276" customFormat="1" ht="12.75" customHeight="1">
      <c r="A256" s="277"/>
      <c r="B256" s="331" t="s">
        <v>1592</v>
      </c>
      <c r="C256" s="332" t="s">
        <v>1273</v>
      </c>
      <c r="D256" s="355"/>
    </row>
    <row r="257" spans="1:4" s="276" customFormat="1" ht="12.75" customHeight="1">
      <c r="A257" s="277"/>
      <c r="B257" s="331" t="s">
        <v>1593</v>
      </c>
      <c r="C257" s="332" t="s">
        <v>1274</v>
      </c>
      <c r="D257" s="355"/>
    </row>
    <row r="258" spans="1:4" s="276" customFormat="1" ht="12.75" customHeight="1">
      <c r="A258" s="277"/>
      <c r="B258" s="331" t="s">
        <v>1594</v>
      </c>
      <c r="C258" s="332" t="s">
        <v>1275</v>
      </c>
      <c r="D258" s="355"/>
    </row>
    <row r="259" spans="1:4" s="276" customFormat="1" ht="12.75" customHeight="1">
      <c r="A259" s="277"/>
      <c r="B259" s="331" t="s">
        <v>1595</v>
      </c>
      <c r="C259" s="332" t="s">
        <v>1276</v>
      </c>
      <c r="D259" s="355"/>
    </row>
    <row r="260" spans="1:4" s="276" customFormat="1" ht="12.75" customHeight="1">
      <c r="A260" s="277"/>
      <c r="B260" s="331" t="s">
        <v>1596</v>
      </c>
      <c r="C260" s="332" t="s">
        <v>1277</v>
      </c>
      <c r="D260" s="355"/>
    </row>
    <row r="261" spans="1:4" s="276" customFormat="1" ht="12.75" customHeight="1">
      <c r="A261" s="277"/>
      <c r="B261" s="331" t="s">
        <v>1597</v>
      </c>
      <c r="C261" s="332" t="s">
        <v>1278</v>
      </c>
      <c r="D261" s="355"/>
    </row>
    <row r="262" spans="1:4" s="276" customFormat="1" ht="12.75" customHeight="1">
      <c r="A262" s="277"/>
      <c r="B262" s="331" t="s">
        <v>1598</v>
      </c>
      <c r="C262" s="332" t="s">
        <v>1279</v>
      </c>
      <c r="D262" s="355"/>
    </row>
    <row r="263" spans="1:4" s="276" customFormat="1" ht="12.75" customHeight="1">
      <c r="A263" s="277"/>
      <c r="B263" s="331" t="s">
        <v>1599</v>
      </c>
      <c r="C263" s="332" t="s">
        <v>1280</v>
      </c>
      <c r="D263" s="355"/>
    </row>
    <row r="264" spans="1:4" s="276" customFormat="1" ht="12.75" customHeight="1">
      <c r="A264" s="277"/>
      <c r="B264" s="331" t="s">
        <v>1600</v>
      </c>
      <c r="C264" s="332" t="s">
        <v>1281</v>
      </c>
      <c r="D264" s="355"/>
    </row>
    <row r="265" spans="1:4" s="276" customFormat="1" ht="12.75" customHeight="1">
      <c r="A265" s="277"/>
      <c r="B265" s="331" t="s">
        <v>1601</v>
      </c>
      <c r="C265" s="332" t="s">
        <v>1282</v>
      </c>
      <c r="D265" s="355"/>
    </row>
    <row r="266" spans="1:4" s="276" customFormat="1" ht="12.75" customHeight="1">
      <c r="A266" s="277"/>
      <c r="B266" s="331" t="s">
        <v>1602</v>
      </c>
      <c r="C266" s="332" t="s">
        <v>1283</v>
      </c>
      <c r="D266" s="355"/>
    </row>
    <row r="267" spans="1:4" s="276" customFormat="1" ht="12.75" customHeight="1">
      <c r="A267" s="277"/>
      <c r="B267" s="331" t="s">
        <v>1603</v>
      </c>
      <c r="C267" s="332" t="s">
        <v>1284</v>
      </c>
      <c r="D267" s="355"/>
    </row>
    <row r="268" spans="1:4" s="276" customFormat="1" ht="12.75" customHeight="1">
      <c r="A268" s="277"/>
      <c r="B268" s="331" t="s">
        <v>1604</v>
      </c>
      <c r="C268" s="332" t="s">
        <v>1285</v>
      </c>
      <c r="D268" s="355"/>
    </row>
    <row r="269" spans="1:4" s="276" customFormat="1" ht="12.75" customHeight="1">
      <c r="A269" s="277"/>
      <c r="B269" s="331" t="s">
        <v>1605</v>
      </c>
      <c r="C269" s="332" t="s">
        <v>1286</v>
      </c>
      <c r="D269" s="355"/>
    </row>
    <row r="270" spans="1:4" s="276" customFormat="1" ht="12.75" customHeight="1">
      <c r="A270" s="277"/>
      <c r="B270" s="331" t="s">
        <v>1606</v>
      </c>
      <c r="C270" s="332" t="s">
        <v>1287</v>
      </c>
      <c r="D270" s="355"/>
    </row>
    <row r="271" spans="1:4" s="276" customFormat="1" ht="12.75" customHeight="1">
      <c r="A271" s="277"/>
      <c r="B271" s="331" t="s">
        <v>1607</v>
      </c>
      <c r="C271" s="332" t="s">
        <v>1288</v>
      </c>
      <c r="D271" s="355"/>
    </row>
    <row r="272" spans="1:4" s="276" customFormat="1" ht="12.75" customHeight="1">
      <c r="A272" s="277"/>
      <c r="B272" s="331" t="s">
        <v>1608</v>
      </c>
      <c r="C272" s="332" t="s">
        <v>1289</v>
      </c>
      <c r="D272" s="355"/>
    </row>
    <row r="273" spans="1:4" s="276" customFormat="1" ht="12.75" customHeight="1">
      <c r="A273" s="277"/>
      <c r="B273" s="331" t="s">
        <v>1609</v>
      </c>
      <c r="C273" s="332" t="s">
        <v>1290</v>
      </c>
      <c r="D273" s="355"/>
    </row>
    <row r="274" spans="1:4" s="276" customFormat="1" ht="12.75" customHeight="1">
      <c r="A274" s="277"/>
      <c r="B274" s="331" t="s">
        <v>1610</v>
      </c>
      <c r="C274" s="332" t="s">
        <v>1291</v>
      </c>
      <c r="D274" s="355"/>
    </row>
    <row r="275" spans="1:4" s="276" customFormat="1" ht="12.75" customHeight="1">
      <c r="A275" s="277"/>
      <c r="B275" s="331" t="s">
        <v>1611</v>
      </c>
      <c r="C275" s="332" t="s">
        <v>1292</v>
      </c>
      <c r="D275" s="355"/>
    </row>
    <row r="276" spans="1:4" s="276" customFormat="1" ht="12.75" customHeight="1">
      <c r="A276" s="277"/>
      <c r="B276" s="331" t="s">
        <v>1612</v>
      </c>
      <c r="C276" s="332" t="s">
        <v>1293</v>
      </c>
      <c r="D276" s="355"/>
    </row>
    <row r="277" spans="1:4" s="276" customFormat="1" ht="12.75" customHeight="1">
      <c r="A277" s="277"/>
      <c r="B277" s="331" t="s">
        <v>1613</v>
      </c>
      <c r="C277" s="332" t="s">
        <v>1294</v>
      </c>
      <c r="D277" s="355"/>
    </row>
    <row r="278" spans="1:4" s="276" customFormat="1" ht="12.75" customHeight="1">
      <c r="A278" s="277"/>
      <c r="B278" s="331" t="s">
        <v>1614</v>
      </c>
      <c r="C278" s="332" t="s">
        <v>1295</v>
      </c>
      <c r="D278" s="355"/>
    </row>
    <row r="279" spans="1:4" s="276" customFormat="1" ht="12.75" customHeight="1">
      <c r="A279" s="277"/>
      <c r="B279" s="331" t="s">
        <v>1615</v>
      </c>
      <c r="C279" s="332" t="s">
        <v>1296</v>
      </c>
      <c r="D279" s="355"/>
    </row>
    <row r="280" spans="1:4" s="276" customFormat="1" ht="12.75" customHeight="1">
      <c r="A280" s="277"/>
      <c r="B280" s="331" t="s">
        <v>1616</v>
      </c>
      <c r="C280" s="332" t="s">
        <v>1297</v>
      </c>
      <c r="D280" s="355"/>
    </row>
    <row r="281" spans="1:4" s="276" customFormat="1" ht="12.75" customHeight="1">
      <c r="A281" s="277"/>
      <c r="B281" s="331" t="s">
        <v>1617</v>
      </c>
      <c r="C281" s="332" t="s">
        <v>1298</v>
      </c>
      <c r="D281" s="355"/>
    </row>
    <row r="282" spans="1:4" s="276" customFormat="1" ht="12.75" customHeight="1">
      <c r="A282" s="277"/>
      <c r="B282" s="331" t="s">
        <v>1618</v>
      </c>
      <c r="C282" s="332" t="s">
        <v>1299</v>
      </c>
      <c r="D282" s="355"/>
    </row>
    <row r="283" spans="1:4" s="276" customFormat="1" ht="12.75" customHeight="1">
      <c r="A283" s="277"/>
      <c r="B283" s="331" t="s">
        <v>1619</v>
      </c>
      <c r="C283" s="332" t="s">
        <v>1300</v>
      </c>
      <c r="D283" s="355"/>
    </row>
    <row r="284" spans="1:4" s="276" customFormat="1" ht="12.75" customHeight="1">
      <c r="A284" s="277"/>
      <c r="B284" s="331" t="s">
        <v>1620</v>
      </c>
      <c r="C284" s="332" t="s">
        <v>1301</v>
      </c>
      <c r="D284" s="355"/>
    </row>
    <row r="285" spans="1:4" s="276" customFormat="1" ht="12.75" customHeight="1">
      <c r="A285" s="277"/>
      <c r="B285" s="331" t="s">
        <v>1621</v>
      </c>
      <c r="C285" s="332" t="s">
        <v>1302</v>
      </c>
      <c r="D285" s="355"/>
    </row>
    <row r="286" spans="1:4" s="276" customFormat="1" ht="12.75" customHeight="1">
      <c r="A286" s="277"/>
      <c r="B286" s="331" t="s">
        <v>1622</v>
      </c>
      <c r="C286" s="332" t="s">
        <v>1303</v>
      </c>
      <c r="D286" s="355"/>
    </row>
    <row r="287" spans="1:4" s="276" customFormat="1" ht="12.75" customHeight="1">
      <c r="A287" s="277"/>
      <c r="B287" s="331" t="s">
        <v>1623</v>
      </c>
      <c r="C287" s="332" t="s">
        <v>1304</v>
      </c>
      <c r="D287" s="355"/>
    </row>
    <row r="288" spans="1:4" s="276" customFormat="1" ht="12.75" customHeight="1">
      <c r="A288" s="277"/>
      <c r="B288" s="331" t="s">
        <v>1624</v>
      </c>
      <c r="C288" s="332" t="s">
        <v>1305</v>
      </c>
      <c r="D288" s="355"/>
    </row>
    <row r="289" spans="1:4" s="276" customFormat="1" ht="12.75" customHeight="1">
      <c r="A289" s="277"/>
      <c r="B289" s="331" t="s">
        <v>1625</v>
      </c>
      <c r="C289" s="332" t="s">
        <v>1306</v>
      </c>
      <c r="D289" s="355"/>
    </row>
    <row r="290" spans="1:4" s="276" customFormat="1" ht="12.75" customHeight="1">
      <c r="A290" s="277"/>
      <c r="B290" s="331" t="s">
        <v>1626</v>
      </c>
      <c r="C290" s="332" t="s">
        <v>1307</v>
      </c>
      <c r="D290" s="355"/>
    </row>
    <row r="291" spans="1:4" s="276" customFormat="1" ht="12.75" customHeight="1">
      <c r="A291" s="277"/>
      <c r="B291" s="331" t="s">
        <v>1627</v>
      </c>
      <c r="C291" s="332" t="s">
        <v>1308</v>
      </c>
      <c r="D291" s="355"/>
    </row>
    <row r="292" spans="1:4" s="276" customFormat="1" ht="12.75" customHeight="1">
      <c r="A292" s="277"/>
      <c r="B292" s="331" t="s">
        <v>1628</v>
      </c>
      <c r="C292" s="332" t="s">
        <v>1309</v>
      </c>
      <c r="D292" s="355"/>
    </row>
    <row r="293" spans="1:4" s="276" customFormat="1" ht="12.75" customHeight="1">
      <c r="A293" s="277"/>
      <c r="B293" s="331" t="s">
        <v>1629</v>
      </c>
      <c r="C293" s="332" t="s">
        <v>1310</v>
      </c>
      <c r="D293" s="355"/>
    </row>
    <row r="294" spans="1:4" s="276" customFormat="1" ht="12.75" customHeight="1">
      <c r="A294" s="277"/>
      <c r="B294" s="331" t="s">
        <v>1630</v>
      </c>
      <c r="C294" s="332" t="s">
        <v>1311</v>
      </c>
      <c r="D294" s="355"/>
    </row>
    <row r="295" spans="1:4" s="276" customFormat="1" ht="12.75" customHeight="1">
      <c r="A295" s="277"/>
      <c r="B295" s="331" t="s">
        <v>1631</v>
      </c>
      <c r="C295" s="332" t="s">
        <v>1312</v>
      </c>
      <c r="D295" s="355"/>
    </row>
    <row r="296" spans="1:4" s="276" customFormat="1" ht="12.75" customHeight="1">
      <c r="A296" s="277"/>
      <c r="B296" s="331" t="s">
        <v>1632</v>
      </c>
      <c r="C296" s="332" t="s">
        <v>1313</v>
      </c>
      <c r="D296" s="355"/>
    </row>
    <row r="297" spans="1:4" s="276" customFormat="1" ht="12.75" customHeight="1">
      <c r="A297" s="277"/>
      <c r="B297" s="331" t="s">
        <v>1633</v>
      </c>
      <c r="C297" s="332" t="s">
        <v>1314</v>
      </c>
      <c r="D297" s="355"/>
    </row>
    <row r="298" spans="1:4" s="276" customFormat="1" ht="12.75" customHeight="1">
      <c r="A298" s="277"/>
      <c r="B298" s="331" t="s">
        <v>1634</v>
      </c>
      <c r="C298" s="332" t="s">
        <v>1315</v>
      </c>
      <c r="D298" s="355"/>
    </row>
    <row r="299" spans="1:4" s="276" customFormat="1" ht="12.75" customHeight="1">
      <c r="A299" s="277"/>
      <c r="B299" s="331" t="s">
        <v>1635</v>
      </c>
      <c r="C299" s="332" t="s">
        <v>1316</v>
      </c>
      <c r="D299" s="355"/>
    </row>
    <row r="300" spans="1:4" s="276" customFormat="1" ht="12.75" customHeight="1">
      <c r="A300" s="277"/>
      <c r="B300" s="331" t="s">
        <v>1636</v>
      </c>
      <c r="C300" s="332" t="s">
        <v>1317</v>
      </c>
      <c r="D300" s="355"/>
    </row>
    <row r="301" spans="1:4" s="276" customFormat="1" ht="12.75" customHeight="1">
      <c r="A301" s="277"/>
      <c r="B301" s="331" t="s">
        <v>1637</v>
      </c>
      <c r="C301" s="332" t="s">
        <v>1318</v>
      </c>
      <c r="D301" s="355"/>
    </row>
    <row r="302" spans="1:4" s="276" customFormat="1" ht="12.75" customHeight="1">
      <c r="A302" s="277"/>
      <c r="B302" s="331" t="s">
        <v>1638</v>
      </c>
      <c r="C302" s="332" t="s">
        <v>1319</v>
      </c>
      <c r="D302" s="355"/>
    </row>
    <row r="303" spans="1:4" s="276" customFormat="1" ht="12.75" customHeight="1">
      <c r="A303" s="277"/>
      <c r="B303" s="331" t="s">
        <v>1639</v>
      </c>
      <c r="C303" s="332" t="s">
        <v>1320</v>
      </c>
      <c r="D303" s="356"/>
    </row>
    <row r="304" spans="1:4" s="276" customFormat="1" ht="12.75" customHeight="1">
      <c r="A304" s="277"/>
      <c r="B304" s="331" t="s">
        <v>1640</v>
      </c>
      <c r="C304" s="332" t="s">
        <v>1321</v>
      </c>
      <c r="D304" s="356"/>
    </row>
    <row r="305" spans="1:4" s="276" customFormat="1" ht="12.75" customHeight="1">
      <c r="A305" s="277"/>
      <c r="B305" s="331" t="s">
        <v>1641</v>
      </c>
      <c r="C305" s="332" t="s">
        <v>1740</v>
      </c>
      <c r="D305" s="356"/>
    </row>
    <row r="306" spans="1:4" s="276" customFormat="1" ht="12.75" customHeight="1">
      <c r="A306" s="277"/>
      <c r="B306" s="331" t="s">
        <v>1642</v>
      </c>
      <c r="C306" s="332" t="s">
        <v>1744</v>
      </c>
      <c r="D306" s="356"/>
    </row>
    <row r="307" spans="1:4" s="276" customFormat="1" ht="12.75" customHeight="1">
      <c r="A307" s="277"/>
      <c r="B307" s="331" t="s">
        <v>1643</v>
      </c>
      <c r="C307" s="332" t="s">
        <v>1322</v>
      </c>
      <c r="D307" s="356"/>
    </row>
    <row r="308" spans="1:4" s="276" customFormat="1" ht="12.75" customHeight="1">
      <c r="A308" s="277"/>
      <c r="B308" s="331" t="s">
        <v>1644</v>
      </c>
      <c r="C308" s="332" t="s">
        <v>1323</v>
      </c>
      <c r="D308" s="356"/>
    </row>
    <row r="309" spans="1:4" s="276" customFormat="1" ht="12.75" customHeight="1">
      <c r="A309" s="277"/>
      <c r="B309" s="331" t="s">
        <v>1645</v>
      </c>
      <c r="C309" s="332" t="s">
        <v>1324</v>
      </c>
      <c r="D309" s="356"/>
    </row>
    <row r="310" spans="1:4" s="276" customFormat="1" ht="12.75" customHeight="1">
      <c r="A310" s="277"/>
      <c r="B310" s="331" t="s">
        <v>1646</v>
      </c>
      <c r="C310" s="332" t="s">
        <v>1325</v>
      </c>
      <c r="D310" s="356"/>
    </row>
    <row r="311" spans="1:4" s="276" customFormat="1" ht="12.75" customHeight="1">
      <c r="A311" s="277"/>
      <c r="B311" s="331" t="s">
        <v>1647</v>
      </c>
      <c r="C311" s="332" t="s">
        <v>1326</v>
      </c>
      <c r="D311" s="356"/>
    </row>
    <row r="312" spans="1:4" s="276" customFormat="1" ht="12.75" customHeight="1">
      <c r="A312" s="277"/>
      <c r="B312" s="331" t="s">
        <v>1648</v>
      </c>
      <c r="C312" s="332" t="s">
        <v>1327</v>
      </c>
      <c r="D312" s="356"/>
    </row>
    <row r="313" spans="1:4" s="276" customFormat="1" ht="12.75" customHeight="1">
      <c r="A313" s="277"/>
      <c r="B313" s="331" t="s">
        <v>1649</v>
      </c>
      <c r="C313" s="332" t="s">
        <v>1328</v>
      </c>
      <c r="D313" s="356"/>
    </row>
    <row r="314" spans="1:4" s="276" customFormat="1" ht="12.75" customHeight="1">
      <c r="A314" s="277"/>
      <c r="B314" s="331" t="s">
        <v>1650</v>
      </c>
      <c r="C314" s="332" t="s">
        <v>1329</v>
      </c>
      <c r="D314" s="356"/>
    </row>
    <row r="315" spans="1:4" s="276" customFormat="1">
      <c r="A315" s="277"/>
      <c r="B315" s="331" t="s">
        <v>1651</v>
      </c>
      <c r="C315" s="332" t="s">
        <v>1330</v>
      </c>
      <c r="D315" s="356"/>
    </row>
    <row r="316" spans="1:4" s="276" customFormat="1">
      <c r="A316" s="277"/>
      <c r="B316" s="331" t="s">
        <v>1652</v>
      </c>
      <c r="C316" s="332" t="s">
        <v>1331</v>
      </c>
      <c r="D316" s="356"/>
    </row>
    <row r="317" spans="1:4" s="276" customFormat="1">
      <c r="A317" s="277"/>
      <c r="B317" s="331" t="s">
        <v>1653</v>
      </c>
      <c r="C317" s="332" t="s">
        <v>1332</v>
      </c>
      <c r="D317" s="356"/>
    </row>
    <row r="318" spans="1:4" s="276" customFormat="1">
      <c r="A318" s="277"/>
      <c r="B318" s="331" t="s">
        <v>1654</v>
      </c>
      <c r="C318" s="332" t="s">
        <v>1333</v>
      </c>
      <c r="D318" s="356"/>
    </row>
    <row r="319" spans="1:4" s="276" customFormat="1">
      <c r="A319" s="277"/>
      <c r="B319" s="331" t="s">
        <v>1655</v>
      </c>
      <c r="C319" s="332" t="s">
        <v>1334</v>
      </c>
      <c r="D319" s="356"/>
    </row>
    <row r="320" spans="1:4" s="276" customFormat="1">
      <c r="A320" s="277"/>
      <c r="B320" s="331" t="s">
        <v>1656</v>
      </c>
      <c r="C320" s="332" t="s">
        <v>1335</v>
      </c>
      <c r="D320" s="356"/>
    </row>
    <row r="321" spans="1:4" s="276" customFormat="1">
      <c r="A321" s="277"/>
      <c r="B321" s="331" t="s">
        <v>1657</v>
      </c>
      <c r="C321" s="332" t="s">
        <v>1336</v>
      </c>
      <c r="D321" s="356"/>
    </row>
    <row r="322" spans="1:4" s="276" customFormat="1">
      <c r="A322" s="277"/>
      <c r="B322" s="331" t="s">
        <v>1658</v>
      </c>
      <c r="C322" s="332" t="s">
        <v>1337</v>
      </c>
      <c r="D322" s="356"/>
    </row>
    <row r="323" spans="1:4" s="276" customFormat="1">
      <c r="A323" s="277"/>
      <c r="B323" s="331" t="s">
        <v>1659</v>
      </c>
      <c r="C323" s="332" t="s">
        <v>1338</v>
      </c>
      <c r="D323" s="356"/>
    </row>
    <row r="324" spans="1:4" s="276" customFormat="1">
      <c r="A324" s="277"/>
      <c r="B324" s="331" t="s">
        <v>1660</v>
      </c>
      <c r="C324" s="332" t="s">
        <v>1339</v>
      </c>
      <c r="D324" s="356"/>
    </row>
    <row r="325" spans="1:4" s="276" customFormat="1">
      <c r="A325" s="277"/>
      <c r="B325" s="331" t="s">
        <v>1661</v>
      </c>
      <c r="C325" s="332" t="s">
        <v>1340</v>
      </c>
      <c r="D325" s="356"/>
    </row>
    <row r="326" spans="1:4" s="276" customFormat="1">
      <c r="A326" s="277"/>
      <c r="B326" s="331" t="s">
        <v>1662</v>
      </c>
      <c r="C326" s="332" t="s">
        <v>1341</v>
      </c>
      <c r="D326" s="356"/>
    </row>
    <row r="327" spans="1:4" s="276" customFormat="1">
      <c r="A327" s="277"/>
      <c r="B327" s="331" t="s">
        <v>1663</v>
      </c>
      <c r="C327" s="332" t="s">
        <v>1342</v>
      </c>
      <c r="D327" s="356"/>
    </row>
    <row r="328" spans="1:4" s="276" customFormat="1">
      <c r="A328" s="277"/>
      <c r="B328" s="331" t="s">
        <v>1664</v>
      </c>
      <c r="C328" s="332" t="s">
        <v>1343</v>
      </c>
      <c r="D328" s="356"/>
    </row>
    <row r="329" spans="1:4" s="276" customFormat="1">
      <c r="A329" s="277"/>
      <c r="B329" s="331" t="s">
        <v>1665</v>
      </c>
      <c r="C329" s="332" t="s">
        <v>1344</v>
      </c>
      <c r="D329" s="356"/>
    </row>
    <row r="330" spans="1:4" s="276" customFormat="1">
      <c r="A330" s="277"/>
      <c r="B330" s="331" t="s">
        <v>1666</v>
      </c>
      <c r="C330" s="332" t="s">
        <v>1345</v>
      </c>
      <c r="D330" s="356"/>
    </row>
    <row r="331" spans="1:4" s="276" customFormat="1">
      <c r="A331" s="277"/>
      <c r="B331" s="331" t="s">
        <v>1667</v>
      </c>
      <c r="C331" s="332" t="s">
        <v>1346</v>
      </c>
      <c r="D331" s="356"/>
    </row>
    <row r="332" spans="1:4" s="276" customFormat="1">
      <c r="A332" s="277"/>
      <c r="B332" s="331" t="s">
        <v>1668</v>
      </c>
      <c r="C332" s="332" t="s">
        <v>1347</v>
      </c>
      <c r="D332" s="356"/>
    </row>
    <row r="333" spans="1:4" s="276" customFormat="1">
      <c r="A333" s="277"/>
      <c r="B333" s="331" t="s">
        <v>1669</v>
      </c>
      <c r="C333" s="332" t="s">
        <v>1348</v>
      </c>
      <c r="D333" s="356"/>
    </row>
    <row r="334" spans="1:4" s="276" customFormat="1">
      <c r="A334" s="277"/>
      <c r="B334" s="331" t="s">
        <v>1670</v>
      </c>
      <c r="C334" s="332" t="s">
        <v>1349</v>
      </c>
      <c r="D334" s="356"/>
    </row>
    <row r="335" spans="1:4" s="276" customFormat="1">
      <c r="A335" s="277"/>
      <c r="B335" s="331" t="s">
        <v>1671</v>
      </c>
      <c r="C335" s="332" t="s">
        <v>1350</v>
      </c>
      <c r="D335" s="356"/>
    </row>
    <row r="336" spans="1:4" s="276" customFormat="1">
      <c r="A336" s="277"/>
      <c r="B336" s="331" t="s">
        <v>1672</v>
      </c>
      <c r="C336" s="332" t="s">
        <v>1351</v>
      </c>
      <c r="D336" s="356"/>
    </row>
    <row r="337" spans="1:4" s="276" customFormat="1">
      <c r="A337" s="277"/>
      <c r="B337" s="331" t="s">
        <v>1673</v>
      </c>
      <c r="C337" s="332" t="s">
        <v>1729</v>
      </c>
      <c r="D337" s="356"/>
    </row>
    <row r="338" spans="1:4" s="276" customFormat="1">
      <c r="A338" s="277"/>
      <c r="B338" s="331" t="s">
        <v>1674</v>
      </c>
      <c r="C338" s="332" t="s">
        <v>1352</v>
      </c>
      <c r="D338" s="356"/>
    </row>
    <row r="339" spans="1:4" s="276" customFormat="1">
      <c r="A339" s="277"/>
      <c r="B339" s="331" t="s">
        <v>1675</v>
      </c>
      <c r="C339" s="332" t="s">
        <v>1353</v>
      </c>
      <c r="D339" s="356"/>
    </row>
    <row r="340" spans="1:4" s="276" customFormat="1">
      <c r="A340" s="277"/>
      <c r="B340" s="331" t="s">
        <v>1676</v>
      </c>
      <c r="C340" s="332" t="s">
        <v>1354</v>
      </c>
      <c r="D340" s="356"/>
    </row>
    <row r="341" spans="1:4" s="276" customFormat="1">
      <c r="A341" s="277"/>
      <c r="B341" s="331" t="s">
        <v>1677</v>
      </c>
      <c r="C341" s="332" t="s">
        <v>1355</v>
      </c>
      <c r="D341" s="356"/>
    </row>
    <row r="342" spans="1:4" s="276" customFormat="1">
      <c r="A342" s="277"/>
      <c r="B342" s="331" t="s">
        <v>1678</v>
      </c>
      <c r="C342" s="332" t="s">
        <v>1356</v>
      </c>
      <c r="D342" s="356"/>
    </row>
    <row r="343" spans="1:4" s="276" customFormat="1">
      <c r="A343" s="277"/>
      <c r="B343" s="331" t="s">
        <v>1679</v>
      </c>
      <c r="C343" s="332" t="s">
        <v>1357</v>
      </c>
      <c r="D343" s="356"/>
    </row>
    <row r="344" spans="1:4" s="276" customFormat="1">
      <c r="A344" s="277"/>
      <c r="B344" s="331" t="s">
        <v>1680</v>
      </c>
      <c r="C344" s="332" t="s">
        <v>1358</v>
      </c>
      <c r="D344" s="356"/>
    </row>
    <row r="345" spans="1:4" s="276" customFormat="1">
      <c r="A345" s="277"/>
      <c r="B345" s="331" t="s">
        <v>1681</v>
      </c>
      <c r="C345" s="332" t="s">
        <v>1377</v>
      </c>
      <c r="D345" s="356"/>
    </row>
    <row r="346" spans="1:4" s="276" customFormat="1">
      <c r="A346" s="277"/>
      <c r="B346" s="331" t="s">
        <v>1682</v>
      </c>
      <c r="C346" s="332" t="s">
        <v>1359</v>
      </c>
      <c r="D346" s="356"/>
    </row>
    <row r="347" spans="1:4" s="276" customFormat="1">
      <c r="A347" s="277"/>
      <c r="B347" s="331" t="s">
        <v>1683</v>
      </c>
      <c r="C347" s="332" t="s">
        <v>1360</v>
      </c>
      <c r="D347" s="356"/>
    </row>
    <row r="348" spans="1:4" s="276" customFormat="1">
      <c r="A348" s="277"/>
      <c r="B348" s="331" t="s">
        <v>1684</v>
      </c>
      <c r="C348" s="332" t="s">
        <v>1361</v>
      </c>
      <c r="D348" s="356"/>
    </row>
    <row r="349" spans="1:4" s="276" customFormat="1">
      <c r="B349" s="331" t="s">
        <v>1685</v>
      </c>
      <c r="C349" s="332" t="s">
        <v>1362</v>
      </c>
      <c r="D349" s="356"/>
    </row>
    <row r="350" spans="1:4" s="276" customFormat="1">
      <c r="B350" s="331" t="s">
        <v>1686</v>
      </c>
      <c r="C350" s="332" t="s">
        <v>1363</v>
      </c>
      <c r="D350" s="356"/>
    </row>
    <row r="351" spans="1:4" s="276" customFormat="1">
      <c r="B351" s="331" t="s">
        <v>1687</v>
      </c>
      <c r="C351" s="332" t="s">
        <v>1364</v>
      </c>
      <c r="D351" s="356"/>
    </row>
    <row r="352" spans="1:4" s="276" customFormat="1">
      <c r="B352" s="331" t="s">
        <v>1688</v>
      </c>
      <c r="C352" s="332" t="s">
        <v>1365</v>
      </c>
      <c r="D352" s="356"/>
    </row>
    <row r="353" spans="1:7" s="276" customFormat="1">
      <c r="B353" s="331" t="s">
        <v>1689</v>
      </c>
      <c r="C353" s="332" t="s">
        <v>1366</v>
      </c>
      <c r="D353" s="356"/>
    </row>
    <row r="354" spans="1:7" s="276" customFormat="1">
      <c r="B354" s="331" t="s">
        <v>1690</v>
      </c>
      <c r="C354" s="332" t="s">
        <v>1367</v>
      </c>
      <c r="D354" s="356"/>
    </row>
    <row r="355" spans="1:7" s="276" customFormat="1">
      <c r="B355" s="331" t="s">
        <v>1691</v>
      </c>
      <c r="C355" s="332" t="s">
        <v>1376</v>
      </c>
      <c r="D355" s="356"/>
    </row>
    <row r="356" spans="1:7" s="276" customFormat="1">
      <c r="B356" s="331" t="s">
        <v>1692</v>
      </c>
      <c r="C356" s="332" t="s">
        <v>1368</v>
      </c>
      <c r="D356" s="356"/>
    </row>
    <row r="357" spans="1:7" s="276" customFormat="1">
      <c r="B357" s="331" t="s">
        <v>1693</v>
      </c>
      <c r="C357" s="332" t="s">
        <v>1369</v>
      </c>
      <c r="D357" s="356"/>
    </row>
    <row r="358" spans="1:7" s="276" customFormat="1">
      <c r="B358" s="331" t="s">
        <v>1694</v>
      </c>
      <c r="C358" s="332" t="s">
        <v>1370</v>
      </c>
      <c r="D358" s="356"/>
    </row>
    <row r="359" spans="1:7" s="276" customFormat="1">
      <c r="B359" s="331" t="s">
        <v>1726</v>
      </c>
      <c r="C359" s="332" t="s">
        <v>1371</v>
      </c>
      <c r="D359" s="356"/>
    </row>
    <row r="360" spans="1:7" s="276" customFormat="1">
      <c r="B360" s="331" t="s">
        <v>1728</v>
      </c>
      <c r="C360" s="332" t="s">
        <v>1372</v>
      </c>
      <c r="D360" s="356"/>
    </row>
    <row r="361" spans="1:7" s="276" customFormat="1">
      <c r="B361" s="331" t="s">
        <v>1741</v>
      </c>
      <c r="C361" s="332" t="s">
        <v>1373</v>
      </c>
      <c r="D361" s="356"/>
    </row>
    <row r="362" spans="1:7" s="276" customFormat="1">
      <c r="B362" s="331" t="s">
        <v>1742</v>
      </c>
      <c r="C362" s="332" t="s">
        <v>1374</v>
      </c>
      <c r="D362" s="356"/>
    </row>
    <row r="363" spans="1:7" s="276" customFormat="1">
      <c r="B363" s="331" t="s">
        <v>1743</v>
      </c>
      <c r="C363" s="332" t="s">
        <v>1697</v>
      </c>
      <c r="D363" s="356"/>
    </row>
    <row r="364" spans="1:7" s="276" customFormat="1">
      <c r="B364" s="331" t="s">
        <v>1747</v>
      </c>
      <c r="C364" s="332" t="s">
        <v>1739</v>
      </c>
      <c r="D364" s="356"/>
    </row>
    <row r="365" spans="1:7" s="276" customFormat="1">
      <c r="B365" s="331" t="s">
        <v>1766</v>
      </c>
      <c r="C365" s="332" t="s">
        <v>1375</v>
      </c>
      <c r="D365" s="356"/>
    </row>
    <row r="366" spans="1:7" s="282" customFormat="1" ht="14.25" customHeight="1" thickBot="1">
      <c r="A366" s="278"/>
      <c r="B366" s="292"/>
      <c r="C366" s="293" t="s">
        <v>1022</v>
      </c>
      <c r="D366" s="357">
        <f>SUM(D13:D365)</f>
        <v>0</v>
      </c>
      <c r="E366" s="280"/>
      <c r="F366" s="281"/>
      <c r="G366" s="280"/>
    </row>
    <row r="367" spans="1:7" s="282" customFormat="1" ht="14.25" customHeight="1">
      <c r="A367" s="278"/>
      <c r="B367" s="279"/>
      <c r="C367" s="280"/>
      <c r="D367" s="280"/>
      <c r="E367" s="280"/>
      <c r="F367" s="281"/>
      <c r="G367" s="280"/>
    </row>
    <row r="368" spans="1:7" s="282" customFormat="1" ht="14.25" customHeight="1">
      <c r="A368" s="278"/>
      <c r="B368" s="279"/>
      <c r="C368" s="280"/>
      <c r="D368" s="280"/>
      <c r="E368" s="280"/>
      <c r="F368" s="281"/>
      <c r="G368" s="280"/>
    </row>
    <row r="369" spans="1:5" s="282" customFormat="1">
      <c r="A369" s="283"/>
    </row>
    <row r="370" spans="1:5" s="282" customFormat="1" ht="55.5" customHeight="1"/>
    <row r="371" spans="1:5" s="282" customFormat="1">
      <c r="A371" s="284" t="s">
        <v>1010</v>
      </c>
      <c r="B371" s="284"/>
      <c r="C371" s="285"/>
      <c r="D371" s="286" t="s">
        <v>1012</v>
      </c>
      <c r="E371" s="285"/>
    </row>
    <row r="372" spans="1:5" ht="18" customHeight="1">
      <c r="A372" s="162" t="s">
        <v>312</v>
      </c>
      <c r="C372" s="162"/>
      <c r="D372" s="275" t="s">
        <v>1011</v>
      </c>
      <c r="E372" s="163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8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5" customWidth="1"/>
    <col min="2" max="2" width="11.85546875" style="105" customWidth="1"/>
    <col min="3" max="3" width="67.140625" style="105" customWidth="1"/>
    <col min="4" max="4" width="21.5703125" style="105" customWidth="1"/>
    <col min="5" max="5" width="32.5703125" style="105" customWidth="1"/>
    <col min="6" max="6" width="0.140625" style="105" customWidth="1"/>
    <col min="7" max="7" width="1" style="105" customWidth="1"/>
    <col min="8" max="8" width="9.140625" style="105" customWidth="1"/>
    <col min="9" max="16384" width="9.140625" style="105"/>
  </cols>
  <sheetData>
    <row r="1" spans="1:7">
      <c r="A1" s="103" t="s">
        <v>72</v>
      </c>
      <c r="B1" s="104"/>
      <c r="D1" s="156" t="s">
        <v>1028</v>
      </c>
    </row>
    <row r="2" spans="1:7">
      <c r="A2" s="103" t="s">
        <v>399</v>
      </c>
      <c r="B2" s="104"/>
      <c r="G2" s="156"/>
    </row>
    <row r="3" spans="1:7">
      <c r="A3" s="103" t="s">
        <v>473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108"/>
      <c r="D6" s="108"/>
      <c r="F6" s="109"/>
      <c r="G6" s="110"/>
    </row>
    <row r="7" spans="1:7">
      <c r="A7" s="111" t="str">
        <f>"ФИЛИЈАЛА:   " &amp; Filijala</f>
        <v>ФИЛИЈАЛА:   15 ЗАЈЕЧАР</v>
      </c>
      <c r="B7" s="112"/>
    </row>
    <row r="8" spans="1:7">
      <c r="A8" s="111" t="str">
        <f>"ЗДРАВСТВЕНА УСТАНОВА:  " &amp; ZU</f>
        <v>ЗДРАВСТВЕНА УСТАНОВА:  00215003 ЗЦ ЗАЈЕЧАР</v>
      </c>
      <c r="B8" s="112"/>
    </row>
    <row r="9" spans="1:7" ht="15.75" customHeight="1">
      <c r="A9" s="128"/>
    </row>
    <row r="10" spans="1:7" ht="47.25" customHeight="1">
      <c r="A10" s="425" t="s">
        <v>1760</v>
      </c>
      <c r="B10" s="425"/>
      <c r="C10" s="425"/>
      <c r="D10" s="425"/>
      <c r="E10" s="159"/>
      <c r="F10" s="159"/>
      <c r="G10" s="159"/>
    </row>
    <row r="12" spans="1:7" ht="13.5" thickBot="1">
      <c r="D12" s="266" t="s">
        <v>925</v>
      </c>
    </row>
    <row r="13" spans="1:7">
      <c r="A13" s="429" t="s">
        <v>529</v>
      </c>
      <c r="B13" s="431" t="s">
        <v>530</v>
      </c>
      <c r="C13" s="431" t="s">
        <v>531</v>
      </c>
      <c r="D13" s="433" t="s">
        <v>1008</v>
      </c>
    </row>
    <row r="14" spans="1:7">
      <c r="A14" s="430"/>
      <c r="B14" s="432"/>
      <c r="C14" s="432"/>
      <c r="D14" s="434"/>
    </row>
    <row r="15" spans="1:7">
      <c r="A15" s="430"/>
      <c r="B15" s="432"/>
      <c r="C15" s="432"/>
      <c r="D15" s="434"/>
    </row>
    <row r="16" spans="1:7">
      <c r="A16" s="294">
        <v>1</v>
      </c>
      <c r="B16" s="295">
        <v>2</v>
      </c>
      <c r="C16" s="295">
        <v>3</v>
      </c>
      <c r="D16" s="296">
        <v>4</v>
      </c>
    </row>
    <row r="17" spans="1:4">
      <c r="A17" s="297">
        <v>5172</v>
      </c>
      <c r="B17" s="295"/>
      <c r="C17" s="298" t="s">
        <v>796</v>
      </c>
      <c r="D17" s="299">
        <f>D18+D186</f>
        <v>0</v>
      </c>
    </row>
    <row r="18" spans="1:4">
      <c r="A18" s="297">
        <v>5173</v>
      </c>
      <c r="B18" s="295">
        <v>400000</v>
      </c>
      <c r="C18" s="298" t="s">
        <v>797</v>
      </c>
      <c r="D18" s="299">
        <f>D19+D41+D86+D101+D125+D138+D154+D169</f>
        <v>0</v>
      </c>
    </row>
    <row r="19" spans="1:4" ht="14.25" customHeight="1">
      <c r="A19" s="297">
        <v>5174</v>
      </c>
      <c r="B19" s="295">
        <v>410000</v>
      </c>
      <c r="C19" s="298" t="s">
        <v>798</v>
      </c>
      <c r="D19" s="299">
        <f>D20+D22+D26+D28+D33+D35+D37+D39</f>
        <v>0</v>
      </c>
    </row>
    <row r="20" spans="1:4">
      <c r="A20" s="297">
        <v>5175</v>
      </c>
      <c r="B20" s="295">
        <v>411000</v>
      </c>
      <c r="C20" s="298" t="s">
        <v>799</v>
      </c>
      <c r="D20" s="299">
        <f>D21</f>
        <v>0</v>
      </c>
    </row>
    <row r="21" spans="1:4">
      <c r="A21" s="300">
        <v>5176</v>
      </c>
      <c r="B21" s="301">
        <v>411100</v>
      </c>
      <c r="C21" s="302" t="s">
        <v>381</v>
      </c>
      <c r="D21" s="303"/>
    </row>
    <row r="22" spans="1:4">
      <c r="A22" s="297">
        <v>5177</v>
      </c>
      <c r="B22" s="295">
        <v>412000</v>
      </c>
      <c r="C22" s="298" t="s">
        <v>800</v>
      </c>
      <c r="D22" s="299">
        <f>SUM(D23:D25)</f>
        <v>0</v>
      </c>
    </row>
    <row r="23" spans="1:4">
      <c r="A23" s="300">
        <v>5178</v>
      </c>
      <c r="B23" s="301">
        <v>412100</v>
      </c>
      <c r="C23" s="302" t="s">
        <v>801</v>
      </c>
      <c r="D23" s="303"/>
    </row>
    <row r="24" spans="1:4">
      <c r="A24" s="300">
        <v>5179</v>
      </c>
      <c r="B24" s="301">
        <v>412200</v>
      </c>
      <c r="C24" s="302" t="s">
        <v>17</v>
      </c>
      <c r="D24" s="303"/>
    </row>
    <row r="25" spans="1:4">
      <c r="A25" s="300">
        <v>5180</v>
      </c>
      <c r="B25" s="301">
        <v>412300</v>
      </c>
      <c r="C25" s="302" t="s">
        <v>18</v>
      </c>
      <c r="D25" s="303"/>
    </row>
    <row r="26" spans="1:4">
      <c r="A26" s="297">
        <v>5181</v>
      </c>
      <c r="B26" s="295">
        <v>413000</v>
      </c>
      <c r="C26" s="298" t="s">
        <v>802</v>
      </c>
      <c r="D26" s="299">
        <f>D27</f>
        <v>0</v>
      </c>
    </row>
    <row r="27" spans="1:4">
      <c r="A27" s="300">
        <v>5182</v>
      </c>
      <c r="B27" s="301">
        <v>413100</v>
      </c>
      <c r="C27" s="302" t="s">
        <v>19</v>
      </c>
      <c r="D27" s="303"/>
    </row>
    <row r="28" spans="1:4">
      <c r="A28" s="297">
        <v>5183</v>
      </c>
      <c r="B28" s="295">
        <v>414000</v>
      </c>
      <c r="C28" s="298" t="s">
        <v>803</v>
      </c>
      <c r="D28" s="299">
        <f>SUM(D29:D32)</f>
        <v>0</v>
      </c>
    </row>
    <row r="29" spans="1:4">
      <c r="A29" s="300">
        <v>5184</v>
      </c>
      <c r="B29" s="301">
        <v>414100</v>
      </c>
      <c r="C29" s="302" t="s">
        <v>382</v>
      </c>
      <c r="D29" s="303"/>
    </row>
    <row r="30" spans="1:4">
      <c r="A30" s="300">
        <v>5185</v>
      </c>
      <c r="B30" s="301">
        <v>414200</v>
      </c>
      <c r="C30" s="302" t="s">
        <v>10</v>
      </c>
      <c r="D30" s="303"/>
    </row>
    <row r="31" spans="1:4">
      <c r="A31" s="300">
        <v>5186</v>
      </c>
      <c r="B31" s="301">
        <v>414300</v>
      </c>
      <c r="C31" s="302" t="s">
        <v>11</v>
      </c>
      <c r="D31" s="303"/>
    </row>
    <row r="32" spans="1:4" ht="24">
      <c r="A32" s="300">
        <v>5187</v>
      </c>
      <c r="B32" s="301">
        <v>414400</v>
      </c>
      <c r="C32" s="302" t="s">
        <v>585</v>
      </c>
      <c r="D32" s="303"/>
    </row>
    <row r="33" spans="1:4">
      <c r="A33" s="297">
        <v>5188</v>
      </c>
      <c r="B33" s="295">
        <v>415000</v>
      </c>
      <c r="C33" s="298" t="s">
        <v>804</v>
      </c>
      <c r="D33" s="299">
        <f>D34</f>
        <v>0</v>
      </c>
    </row>
    <row r="34" spans="1:4">
      <c r="A34" s="300">
        <v>5189</v>
      </c>
      <c r="B34" s="301">
        <v>415100</v>
      </c>
      <c r="C34" s="302" t="s">
        <v>586</v>
      </c>
      <c r="D34" s="303"/>
    </row>
    <row r="35" spans="1:4">
      <c r="A35" s="297">
        <v>5190</v>
      </c>
      <c r="B35" s="295">
        <v>416000</v>
      </c>
      <c r="C35" s="298" t="s">
        <v>805</v>
      </c>
      <c r="D35" s="299">
        <f>D36</f>
        <v>0</v>
      </c>
    </row>
    <row r="36" spans="1:4">
      <c r="A36" s="300">
        <v>5191</v>
      </c>
      <c r="B36" s="301">
        <v>416100</v>
      </c>
      <c r="C36" s="302" t="s">
        <v>587</v>
      </c>
      <c r="D36" s="303"/>
    </row>
    <row r="37" spans="1:4">
      <c r="A37" s="297">
        <v>5192</v>
      </c>
      <c r="B37" s="295">
        <v>417000</v>
      </c>
      <c r="C37" s="298" t="s">
        <v>806</v>
      </c>
      <c r="D37" s="299">
        <f>D38</f>
        <v>0</v>
      </c>
    </row>
    <row r="38" spans="1:4">
      <c r="A38" s="300">
        <v>5193</v>
      </c>
      <c r="B38" s="301">
        <v>417100</v>
      </c>
      <c r="C38" s="302" t="s">
        <v>13</v>
      </c>
      <c r="D38" s="303"/>
    </row>
    <row r="39" spans="1:4">
      <c r="A39" s="297">
        <v>5194</v>
      </c>
      <c r="B39" s="295">
        <v>418000</v>
      </c>
      <c r="C39" s="298" t="s">
        <v>807</v>
      </c>
      <c r="D39" s="299">
        <f>D40</f>
        <v>0</v>
      </c>
    </row>
    <row r="40" spans="1:4">
      <c r="A40" s="300">
        <v>5195</v>
      </c>
      <c r="B40" s="301">
        <v>418100</v>
      </c>
      <c r="C40" s="302" t="s">
        <v>12</v>
      </c>
      <c r="D40" s="303"/>
    </row>
    <row r="41" spans="1:4">
      <c r="A41" s="297">
        <v>5196</v>
      </c>
      <c r="B41" s="295">
        <v>420000</v>
      </c>
      <c r="C41" s="298" t="s">
        <v>808</v>
      </c>
      <c r="D41" s="299">
        <f>D42+D50+D56+D65+D73+D76</f>
        <v>0</v>
      </c>
    </row>
    <row r="42" spans="1:4">
      <c r="A42" s="297">
        <v>5197</v>
      </c>
      <c r="B42" s="295">
        <v>421000</v>
      </c>
      <c r="C42" s="298" t="s">
        <v>809</v>
      </c>
      <c r="D42" s="299">
        <f>SUM(D43:D49)</f>
        <v>0</v>
      </c>
    </row>
    <row r="43" spans="1:4">
      <c r="A43" s="300">
        <v>5198</v>
      </c>
      <c r="B43" s="301">
        <v>421100</v>
      </c>
      <c r="C43" s="302" t="s">
        <v>14</v>
      </c>
      <c r="D43" s="303"/>
    </row>
    <row r="44" spans="1:4">
      <c r="A44" s="300">
        <v>5199</v>
      </c>
      <c r="B44" s="301">
        <v>421200</v>
      </c>
      <c r="C44" s="302" t="s">
        <v>15</v>
      </c>
      <c r="D44" s="303"/>
    </row>
    <row r="45" spans="1:4">
      <c r="A45" s="300">
        <v>5200</v>
      </c>
      <c r="B45" s="301">
        <v>421300</v>
      </c>
      <c r="C45" s="302" t="s">
        <v>16</v>
      </c>
      <c r="D45" s="303"/>
    </row>
    <row r="46" spans="1:4">
      <c r="A46" s="300">
        <v>5201</v>
      </c>
      <c r="B46" s="301">
        <v>421400</v>
      </c>
      <c r="C46" s="302" t="s">
        <v>64</v>
      </c>
      <c r="D46" s="303"/>
    </row>
    <row r="47" spans="1:4">
      <c r="A47" s="300">
        <v>5202</v>
      </c>
      <c r="B47" s="301">
        <v>421500</v>
      </c>
      <c r="C47" s="302" t="s">
        <v>65</v>
      </c>
      <c r="D47" s="303"/>
    </row>
    <row r="48" spans="1:4">
      <c r="A48" s="300">
        <v>5203</v>
      </c>
      <c r="B48" s="301">
        <v>421600</v>
      </c>
      <c r="C48" s="302" t="s">
        <v>66</v>
      </c>
      <c r="D48" s="303"/>
    </row>
    <row r="49" spans="1:4">
      <c r="A49" s="300">
        <v>5204</v>
      </c>
      <c r="B49" s="301">
        <v>421900</v>
      </c>
      <c r="C49" s="302" t="s">
        <v>576</v>
      </c>
      <c r="D49" s="303"/>
    </row>
    <row r="50" spans="1:4">
      <c r="A50" s="297">
        <v>5205</v>
      </c>
      <c r="B50" s="295">
        <v>422000</v>
      </c>
      <c r="C50" s="298" t="s">
        <v>810</v>
      </c>
      <c r="D50" s="299">
        <f>SUM(D51:D55)</f>
        <v>0</v>
      </c>
    </row>
    <row r="51" spans="1:4">
      <c r="A51" s="300">
        <v>5206</v>
      </c>
      <c r="B51" s="301">
        <v>422100</v>
      </c>
      <c r="C51" s="302" t="s">
        <v>8</v>
      </c>
      <c r="D51" s="303"/>
    </row>
    <row r="52" spans="1:4">
      <c r="A52" s="300">
        <v>5207</v>
      </c>
      <c r="B52" s="301">
        <v>422200</v>
      </c>
      <c r="C52" s="302" t="s">
        <v>319</v>
      </c>
      <c r="D52" s="303"/>
    </row>
    <row r="53" spans="1:4">
      <c r="A53" s="300">
        <v>5208</v>
      </c>
      <c r="B53" s="301">
        <v>422300</v>
      </c>
      <c r="C53" s="302" t="s">
        <v>320</v>
      </c>
      <c r="D53" s="303"/>
    </row>
    <row r="54" spans="1:4">
      <c r="A54" s="300">
        <v>5209</v>
      </c>
      <c r="B54" s="301">
        <v>422400</v>
      </c>
      <c r="C54" s="302" t="s">
        <v>588</v>
      </c>
      <c r="D54" s="303"/>
    </row>
    <row r="55" spans="1:4">
      <c r="A55" s="300">
        <v>5210</v>
      </c>
      <c r="B55" s="301">
        <v>422900</v>
      </c>
      <c r="C55" s="302" t="s">
        <v>321</v>
      </c>
      <c r="D55" s="303"/>
    </row>
    <row r="56" spans="1:4">
      <c r="A56" s="297">
        <v>5211</v>
      </c>
      <c r="B56" s="295">
        <v>423000</v>
      </c>
      <c r="C56" s="298" t="s">
        <v>811</v>
      </c>
      <c r="D56" s="299">
        <f>SUM(D57:D64)</f>
        <v>0</v>
      </c>
    </row>
    <row r="57" spans="1:4">
      <c r="A57" s="300">
        <v>5212</v>
      </c>
      <c r="B57" s="301">
        <v>423100</v>
      </c>
      <c r="C57" s="302" t="s">
        <v>322</v>
      </c>
      <c r="D57" s="303"/>
    </row>
    <row r="58" spans="1:4">
      <c r="A58" s="300">
        <v>5213</v>
      </c>
      <c r="B58" s="301">
        <v>423200</v>
      </c>
      <c r="C58" s="302" t="s">
        <v>323</v>
      </c>
      <c r="D58" s="303"/>
    </row>
    <row r="59" spans="1:4">
      <c r="A59" s="300">
        <v>5214</v>
      </c>
      <c r="B59" s="301">
        <v>423300</v>
      </c>
      <c r="C59" s="302" t="s">
        <v>324</v>
      </c>
      <c r="D59" s="303"/>
    </row>
    <row r="60" spans="1:4">
      <c r="A60" s="300">
        <v>5215</v>
      </c>
      <c r="B60" s="301">
        <v>423400</v>
      </c>
      <c r="C60" s="302" t="s">
        <v>617</v>
      </c>
      <c r="D60" s="303"/>
    </row>
    <row r="61" spans="1:4">
      <c r="A61" s="300">
        <v>5216</v>
      </c>
      <c r="B61" s="301">
        <v>423500</v>
      </c>
      <c r="C61" s="302" t="s">
        <v>346</v>
      </c>
      <c r="D61" s="303"/>
    </row>
    <row r="62" spans="1:4">
      <c r="A62" s="300">
        <v>5217</v>
      </c>
      <c r="B62" s="301">
        <v>423600</v>
      </c>
      <c r="C62" s="302" t="s">
        <v>633</v>
      </c>
      <c r="D62" s="303"/>
    </row>
    <row r="63" spans="1:4">
      <c r="A63" s="300">
        <v>5218</v>
      </c>
      <c r="B63" s="301">
        <v>423700</v>
      </c>
      <c r="C63" s="302" t="s">
        <v>634</v>
      </c>
      <c r="D63" s="303"/>
    </row>
    <row r="64" spans="1:4">
      <c r="A64" s="300">
        <v>5219</v>
      </c>
      <c r="B64" s="301">
        <v>423900</v>
      </c>
      <c r="C64" s="302" t="s">
        <v>635</v>
      </c>
      <c r="D64" s="303"/>
    </row>
    <row r="65" spans="1:4">
      <c r="A65" s="297">
        <v>5220</v>
      </c>
      <c r="B65" s="295">
        <v>424000</v>
      </c>
      <c r="C65" s="298" t="s">
        <v>812</v>
      </c>
      <c r="D65" s="299">
        <f>SUM(D66:D72)</f>
        <v>0</v>
      </c>
    </row>
    <row r="66" spans="1:4">
      <c r="A66" s="300">
        <v>5221</v>
      </c>
      <c r="B66" s="301">
        <v>424100</v>
      </c>
      <c r="C66" s="302" t="s">
        <v>636</v>
      </c>
      <c r="D66" s="303"/>
    </row>
    <row r="67" spans="1:4">
      <c r="A67" s="300">
        <v>5222</v>
      </c>
      <c r="B67" s="301">
        <v>424200</v>
      </c>
      <c r="C67" s="302" t="s">
        <v>637</v>
      </c>
      <c r="D67" s="303"/>
    </row>
    <row r="68" spans="1:4">
      <c r="A68" s="300">
        <v>5223</v>
      </c>
      <c r="B68" s="301">
        <v>424300</v>
      </c>
      <c r="C68" s="302" t="s">
        <v>638</v>
      </c>
      <c r="D68" s="303"/>
    </row>
    <row r="69" spans="1:4">
      <c r="A69" s="300">
        <v>5224</v>
      </c>
      <c r="B69" s="301">
        <v>424400</v>
      </c>
      <c r="C69" s="302" t="s">
        <v>492</v>
      </c>
      <c r="D69" s="303"/>
    </row>
    <row r="70" spans="1:4">
      <c r="A70" s="300">
        <v>5225</v>
      </c>
      <c r="B70" s="301">
        <v>424500</v>
      </c>
      <c r="C70" s="302" t="s">
        <v>493</v>
      </c>
      <c r="D70" s="303"/>
    </row>
    <row r="71" spans="1:4">
      <c r="A71" s="300">
        <v>5226</v>
      </c>
      <c r="B71" s="301">
        <v>424600</v>
      </c>
      <c r="C71" s="302" t="s">
        <v>365</v>
      </c>
      <c r="D71" s="303"/>
    </row>
    <row r="72" spans="1:4">
      <c r="A72" s="300">
        <v>5227</v>
      </c>
      <c r="B72" s="301">
        <v>424900</v>
      </c>
      <c r="C72" s="302" t="s">
        <v>366</v>
      </c>
      <c r="D72" s="303"/>
    </row>
    <row r="73" spans="1:4">
      <c r="A73" s="297">
        <v>5228</v>
      </c>
      <c r="B73" s="295">
        <v>425000</v>
      </c>
      <c r="C73" s="298" t="s">
        <v>813</v>
      </c>
      <c r="D73" s="299">
        <f>D74+D75</f>
        <v>0</v>
      </c>
    </row>
    <row r="74" spans="1:4">
      <c r="A74" s="300">
        <v>5229</v>
      </c>
      <c r="B74" s="301">
        <v>425100</v>
      </c>
      <c r="C74" s="302" t="s">
        <v>96</v>
      </c>
      <c r="D74" s="303"/>
    </row>
    <row r="75" spans="1:4">
      <c r="A75" s="300">
        <v>5230</v>
      </c>
      <c r="B75" s="301">
        <v>425200</v>
      </c>
      <c r="C75" s="302" t="s">
        <v>97</v>
      </c>
      <c r="D75" s="303"/>
    </row>
    <row r="76" spans="1:4">
      <c r="A76" s="297">
        <v>5231</v>
      </c>
      <c r="B76" s="295">
        <v>426000</v>
      </c>
      <c r="C76" s="298" t="s">
        <v>814</v>
      </c>
      <c r="D76" s="299">
        <f>SUM(D77:D85)</f>
        <v>0</v>
      </c>
    </row>
    <row r="77" spans="1:4">
      <c r="A77" s="300">
        <v>5232</v>
      </c>
      <c r="B77" s="301">
        <v>426100</v>
      </c>
      <c r="C77" s="302" t="s">
        <v>98</v>
      </c>
      <c r="D77" s="303"/>
    </row>
    <row r="78" spans="1:4">
      <c r="A78" s="300">
        <v>5233</v>
      </c>
      <c r="B78" s="301">
        <v>426200</v>
      </c>
      <c r="C78" s="302" t="s">
        <v>815</v>
      </c>
      <c r="D78" s="303"/>
    </row>
    <row r="79" spans="1:4">
      <c r="A79" s="300">
        <v>5234</v>
      </c>
      <c r="B79" s="301">
        <v>426300</v>
      </c>
      <c r="C79" s="302" t="s">
        <v>99</v>
      </c>
      <c r="D79" s="303"/>
    </row>
    <row r="80" spans="1:4">
      <c r="A80" s="300">
        <v>5235</v>
      </c>
      <c r="B80" s="301">
        <v>426400</v>
      </c>
      <c r="C80" s="302" t="s">
        <v>100</v>
      </c>
      <c r="D80" s="303"/>
    </row>
    <row r="81" spans="1:4">
      <c r="A81" s="300">
        <v>5236</v>
      </c>
      <c r="B81" s="301">
        <v>426500</v>
      </c>
      <c r="C81" s="302" t="s">
        <v>515</v>
      </c>
      <c r="D81" s="303"/>
    </row>
    <row r="82" spans="1:4">
      <c r="A82" s="300">
        <v>5237</v>
      </c>
      <c r="B82" s="301">
        <v>426600</v>
      </c>
      <c r="C82" s="302" t="s">
        <v>516</v>
      </c>
      <c r="D82" s="303"/>
    </row>
    <row r="83" spans="1:4">
      <c r="A83" s="300">
        <v>5238</v>
      </c>
      <c r="B83" s="301">
        <v>426700</v>
      </c>
      <c r="C83" s="302" t="s">
        <v>517</v>
      </c>
      <c r="D83" s="303"/>
    </row>
    <row r="84" spans="1:4">
      <c r="A84" s="300">
        <v>5239</v>
      </c>
      <c r="B84" s="301">
        <v>426800</v>
      </c>
      <c r="C84" s="302" t="s">
        <v>375</v>
      </c>
      <c r="D84" s="303"/>
    </row>
    <row r="85" spans="1:4">
      <c r="A85" s="300">
        <v>5240</v>
      </c>
      <c r="B85" s="301">
        <v>426900</v>
      </c>
      <c r="C85" s="302" t="s">
        <v>518</v>
      </c>
      <c r="D85" s="303"/>
    </row>
    <row r="86" spans="1:4" ht="24">
      <c r="A86" s="297">
        <v>5241</v>
      </c>
      <c r="B86" s="295">
        <v>430000</v>
      </c>
      <c r="C86" s="298" t="s">
        <v>816</v>
      </c>
      <c r="D86" s="299">
        <f>D87+D91+D93+D95+D99</f>
        <v>0</v>
      </c>
    </row>
    <row r="87" spans="1:4">
      <c r="A87" s="297">
        <v>5242</v>
      </c>
      <c r="B87" s="295">
        <v>431000</v>
      </c>
      <c r="C87" s="298" t="s">
        <v>817</v>
      </c>
      <c r="D87" s="299">
        <f>SUM(D88:D90)</f>
        <v>0</v>
      </c>
    </row>
    <row r="88" spans="1:4">
      <c r="A88" s="300">
        <v>5243</v>
      </c>
      <c r="B88" s="301">
        <v>431100</v>
      </c>
      <c r="C88" s="302" t="s">
        <v>818</v>
      </c>
      <c r="D88" s="303"/>
    </row>
    <row r="89" spans="1:4">
      <c r="A89" s="300">
        <v>5244</v>
      </c>
      <c r="B89" s="301">
        <v>431200</v>
      </c>
      <c r="C89" s="302" t="s">
        <v>618</v>
      </c>
      <c r="D89" s="303"/>
    </row>
    <row r="90" spans="1:4">
      <c r="A90" s="300">
        <v>5245</v>
      </c>
      <c r="B90" s="301">
        <v>431300</v>
      </c>
      <c r="C90" s="302" t="s">
        <v>619</v>
      </c>
      <c r="D90" s="303"/>
    </row>
    <row r="91" spans="1:4">
      <c r="A91" s="297">
        <v>5246</v>
      </c>
      <c r="B91" s="295">
        <v>432000</v>
      </c>
      <c r="C91" s="298" t="s">
        <v>819</v>
      </c>
      <c r="D91" s="299">
        <f>D92</f>
        <v>0</v>
      </c>
    </row>
    <row r="92" spans="1:4">
      <c r="A92" s="300">
        <v>5247</v>
      </c>
      <c r="B92" s="301">
        <v>432100</v>
      </c>
      <c r="C92" s="302" t="s">
        <v>745</v>
      </c>
      <c r="D92" s="303"/>
    </row>
    <row r="93" spans="1:4">
      <c r="A93" s="297">
        <v>5248</v>
      </c>
      <c r="B93" s="295">
        <v>433000</v>
      </c>
      <c r="C93" s="298" t="s">
        <v>820</v>
      </c>
      <c r="D93" s="299">
        <f>D94</f>
        <v>0</v>
      </c>
    </row>
    <row r="94" spans="1:4">
      <c r="A94" s="300">
        <v>5249</v>
      </c>
      <c r="B94" s="301">
        <v>433100</v>
      </c>
      <c r="C94" s="302" t="s">
        <v>620</v>
      </c>
      <c r="D94" s="303"/>
    </row>
    <row r="95" spans="1:4">
      <c r="A95" s="297">
        <v>5250</v>
      </c>
      <c r="B95" s="295">
        <v>434000</v>
      </c>
      <c r="C95" s="298" t="s">
        <v>821</v>
      </c>
      <c r="D95" s="299">
        <f>SUM(D96:D98)</f>
        <v>0</v>
      </c>
    </row>
    <row r="96" spans="1:4">
      <c r="A96" s="300">
        <v>5251</v>
      </c>
      <c r="B96" s="301">
        <v>434100</v>
      </c>
      <c r="C96" s="302" t="s">
        <v>621</v>
      </c>
      <c r="D96" s="303"/>
    </row>
    <row r="97" spans="1:4">
      <c r="A97" s="300">
        <v>5252</v>
      </c>
      <c r="B97" s="301">
        <v>434200</v>
      </c>
      <c r="C97" s="302" t="s">
        <v>622</v>
      </c>
      <c r="D97" s="303"/>
    </row>
    <row r="98" spans="1:4">
      <c r="A98" s="300">
        <v>5253</v>
      </c>
      <c r="B98" s="301">
        <v>434300</v>
      </c>
      <c r="C98" s="302" t="s">
        <v>623</v>
      </c>
      <c r="D98" s="303"/>
    </row>
    <row r="99" spans="1:4">
      <c r="A99" s="297">
        <v>5254</v>
      </c>
      <c r="B99" s="295">
        <v>435000</v>
      </c>
      <c r="C99" s="298" t="s">
        <v>822</v>
      </c>
      <c r="D99" s="299">
        <f>D100</f>
        <v>0</v>
      </c>
    </row>
    <row r="100" spans="1:4">
      <c r="A100" s="300">
        <v>5255</v>
      </c>
      <c r="B100" s="301">
        <v>435100</v>
      </c>
      <c r="C100" s="302" t="s">
        <v>624</v>
      </c>
      <c r="D100" s="303"/>
    </row>
    <row r="101" spans="1:4" ht="24">
      <c r="A101" s="297">
        <v>5256</v>
      </c>
      <c r="B101" s="295">
        <v>440000</v>
      </c>
      <c r="C101" s="298" t="s">
        <v>823</v>
      </c>
      <c r="D101" s="299">
        <f>D102+D112+D119+D121</f>
        <v>0</v>
      </c>
    </row>
    <row r="102" spans="1:4">
      <c r="A102" s="297">
        <v>5257</v>
      </c>
      <c r="B102" s="295">
        <v>441000</v>
      </c>
      <c r="C102" s="298" t="s">
        <v>824</v>
      </c>
      <c r="D102" s="299">
        <f>SUM(D103:D111)</f>
        <v>0</v>
      </c>
    </row>
    <row r="103" spans="1:4">
      <c r="A103" s="300">
        <v>5258</v>
      </c>
      <c r="B103" s="301">
        <v>441100</v>
      </c>
      <c r="C103" s="302" t="s">
        <v>336</v>
      </c>
      <c r="D103" s="303"/>
    </row>
    <row r="104" spans="1:4">
      <c r="A104" s="300">
        <v>5259</v>
      </c>
      <c r="B104" s="301">
        <v>441200</v>
      </c>
      <c r="C104" s="302" t="s">
        <v>337</v>
      </c>
      <c r="D104" s="303"/>
    </row>
    <row r="105" spans="1:4">
      <c r="A105" s="300">
        <v>5260</v>
      </c>
      <c r="B105" s="301">
        <v>441300</v>
      </c>
      <c r="C105" s="302" t="s">
        <v>338</v>
      </c>
      <c r="D105" s="303"/>
    </row>
    <row r="106" spans="1:4">
      <c r="A106" s="300">
        <v>5261</v>
      </c>
      <c r="B106" s="301">
        <v>441400</v>
      </c>
      <c r="C106" s="302" t="s">
        <v>339</v>
      </c>
      <c r="D106" s="303"/>
    </row>
    <row r="107" spans="1:4">
      <c r="A107" s="300">
        <v>5262</v>
      </c>
      <c r="B107" s="301">
        <v>441500</v>
      </c>
      <c r="C107" s="302" t="s">
        <v>340</v>
      </c>
      <c r="D107" s="303"/>
    </row>
    <row r="108" spans="1:4">
      <c r="A108" s="300">
        <v>5263</v>
      </c>
      <c r="B108" s="301">
        <v>441600</v>
      </c>
      <c r="C108" s="302" t="s">
        <v>437</v>
      </c>
      <c r="D108" s="303"/>
    </row>
    <row r="109" spans="1:4">
      <c r="A109" s="300">
        <v>5264</v>
      </c>
      <c r="B109" s="301">
        <v>441700</v>
      </c>
      <c r="C109" s="302" t="s">
        <v>187</v>
      </c>
      <c r="D109" s="303"/>
    </row>
    <row r="110" spans="1:4">
      <c r="A110" s="300">
        <v>5265</v>
      </c>
      <c r="B110" s="301">
        <v>441800</v>
      </c>
      <c r="C110" s="302" t="s">
        <v>188</v>
      </c>
      <c r="D110" s="303"/>
    </row>
    <row r="111" spans="1:4">
      <c r="A111" s="300">
        <v>5266</v>
      </c>
      <c r="B111" s="301">
        <v>441900</v>
      </c>
      <c r="C111" s="302" t="s">
        <v>120</v>
      </c>
      <c r="D111" s="303"/>
    </row>
    <row r="112" spans="1:4">
      <c r="A112" s="297">
        <v>5267</v>
      </c>
      <c r="B112" s="295">
        <v>442000</v>
      </c>
      <c r="C112" s="298" t="s">
        <v>825</v>
      </c>
      <c r="D112" s="299">
        <f>SUM(D113:D118)</f>
        <v>0</v>
      </c>
    </row>
    <row r="113" spans="1:4" ht="24">
      <c r="A113" s="300">
        <v>5268</v>
      </c>
      <c r="B113" s="301">
        <v>442100</v>
      </c>
      <c r="C113" s="302" t="s">
        <v>746</v>
      </c>
      <c r="D113" s="303"/>
    </row>
    <row r="114" spans="1:4">
      <c r="A114" s="300">
        <v>5269</v>
      </c>
      <c r="B114" s="301">
        <v>442200</v>
      </c>
      <c r="C114" s="302" t="s">
        <v>189</v>
      </c>
      <c r="D114" s="303"/>
    </row>
    <row r="115" spans="1:4">
      <c r="A115" s="300">
        <v>5270</v>
      </c>
      <c r="B115" s="301">
        <v>442300</v>
      </c>
      <c r="C115" s="302" t="s">
        <v>190</v>
      </c>
      <c r="D115" s="303"/>
    </row>
    <row r="116" spans="1:4">
      <c r="A116" s="300">
        <v>5271</v>
      </c>
      <c r="B116" s="301">
        <v>442400</v>
      </c>
      <c r="C116" s="302" t="s">
        <v>191</v>
      </c>
      <c r="D116" s="303"/>
    </row>
    <row r="117" spans="1:4">
      <c r="A117" s="300">
        <v>5272</v>
      </c>
      <c r="B117" s="301">
        <v>442500</v>
      </c>
      <c r="C117" s="302" t="s">
        <v>439</v>
      </c>
      <c r="D117" s="303"/>
    </row>
    <row r="118" spans="1:4">
      <c r="A118" s="300">
        <v>5273</v>
      </c>
      <c r="B118" s="301">
        <v>442600</v>
      </c>
      <c r="C118" s="302" t="s">
        <v>440</v>
      </c>
      <c r="D118" s="303"/>
    </row>
    <row r="119" spans="1:4">
      <c r="A119" s="297">
        <v>5274</v>
      </c>
      <c r="B119" s="295">
        <v>443000</v>
      </c>
      <c r="C119" s="298" t="s">
        <v>826</v>
      </c>
      <c r="D119" s="299">
        <f>D120</f>
        <v>0</v>
      </c>
    </row>
    <row r="120" spans="1:4">
      <c r="A120" s="300">
        <v>5275</v>
      </c>
      <c r="B120" s="301">
        <v>443100</v>
      </c>
      <c r="C120" s="302" t="s">
        <v>626</v>
      </c>
      <c r="D120" s="303"/>
    </row>
    <row r="121" spans="1:4">
      <c r="A121" s="297">
        <v>5276</v>
      </c>
      <c r="B121" s="295">
        <v>444000</v>
      </c>
      <c r="C121" s="298" t="s">
        <v>827</v>
      </c>
      <c r="D121" s="299">
        <f>SUM(D122:D124)</f>
        <v>0</v>
      </c>
    </row>
    <row r="122" spans="1:4">
      <c r="A122" s="300">
        <v>5277</v>
      </c>
      <c r="B122" s="301">
        <v>444100</v>
      </c>
      <c r="C122" s="302" t="s">
        <v>644</v>
      </c>
      <c r="D122" s="303"/>
    </row>
    <row r="123" spans="1:4">
      <c r="A123" s="300">
        <v>5278</v>
      </c>
      <c r="B123" s="301">
        <v>444200</v>
      </c>
      <c r="C123" s="302" t="s">
        <v>645</v>
      </c>
      <c r="D123" s="303"/>
    </row>
    <row r="124" spans="1:4">
      <c r="A124" s="300">
        <v>5279</v>
      </c>
      <c r="B124" s="301">
        <v>444300</v>
      </c>
      <c r="C124" s="302" t="s">
        <v>747</v>
      </c>
      <c r="D124" s="303"/>
    </row>
    <row r="125" spans="1:4">
      <c r="A125" s="297">
        <v>5280</v>
      </c>
      <c r="B125" s="295">
        <v>450000</v>
      </c>
      <c r="C125" s="298" t="s">
        <v>828</v>
      </c>
      <c r="D125" s="299">
        <f>D126+D129+D132+D135</f>
        <v>0</v>
      </c>
    </row>
    <row r="126" spans="1:4" ht="24">
      <c r="A126" s="297">
        <v>5281</v>
      </c>
      <c r="B126" s="295">
        <v>451000</v>
      </c>
      <c r="C126" s="298" t="s">
        <v>829</v>
      </c>
      <c r="D126" s="299">
        <f>D127+D128</f>
        <v>0</v>
      </c>
    </row>
    <row r="127" spans="1:4">
      <c r="A127" s="300">
        <v>5282</v>
      </c>
      <c r="B127" s="301">
        <v>451100</v>
      </c>
      <c r="C127" s="302" t="s">
        <v>352</v>
      </c>
      <c r="D127" s="303"/>
    </row>
    <row r="128" spans="1:4" ht="24">
      <c r="A128" s="300">
        <v>5283</v>
      </c>
      <c r="B128" s="301">
        <v>451200</v>
      </c>
      <c r="C128" s="302" t="s">
        <v>353</v>
      </c>
      <c r="D128" s="303"/>
    </row>
    <row r="129" spans="1:4" ht="15" customHeight="1">
      <c r="A129" s="297">
        <v>5284</v>
      </c>
      <c r="B129" s="295">
        <v>452000</v>
      </c>
      <c r="C129" s="298" t="s">
        <v>830</v>
      </c>
      <c r="D129" s="299">
        <f>D130+D131</f>
        <v>0</v>
      </c>
    </row>
    <row r="130" spans="1:4">
      <c r="A130" s="300">
        <v>5285</v>
      </c>
      <c r="B130" s="301">
        <v>452100</v>
      </c>
      <c r="C130" s="302" t="s">
        <v>354</v>
      </c>
      <c r="D130" s="303"/>
    </row>
    <row r="131" spans="1:4">
      <c r="A131" s="300">
        <v>5286</v>
      </c>
      <c r="B131" s="301">
        <v>452200</v>
      </c>
      <c r="C131" s="302" t="s">
        <v>355</v>
      </c>
      <c r="D131" s="303"/>
    </row>
    <row r="132" spans="1:4">
      <c r="A132" s="297">
        <v>5287</v>
      </c>
      <c r="B132" s="295">
        <v>453000</v>
      </c>
      <c r="C132" s="298" t="s">
        <v>831</v>
      </c>
      <c r="D132" s="299">
        <f>D133+D134</f>
        <v>0</v>
      </c>
    </row>
    <row r="133" spans="1:4">
      <c r="A133" s="300">
        <v>5288</v>
      </c>
      <c r="B133" s="301">
        <v>453100</v>
      </c>
      <c r="C133" s="302" t="s">
        <v>356</v>
      </c>
      <c r="D133" s="303"/>
    </row>
    <row r="134" spans="1:4">
      <c r="A134" s="300">
        <v>5289</v>
      </c>
      <c r="B134" s="301">
        <v>453200</v>
      </c>
      <c r="C134" s="302" t="s">
        <v>357</v>
      </c>
      <c r="D134" s="303"/>
    </row>
    <row r="135" spans="1:4">
      <c r="A135" s="297">
        <v>5290</v>
      </c>
      <c r="B135" s="295">
        <v>454000</v>
      </c>
      <c r="C135" s="298" t="s">
        <v>832</v>
      </c>
      <c r="D135" s="299">
        <f>D136+D137</f>
        <v>0</v>
      </c>
    </row>
    <row r="136" spans="1:4">
      <c r="A136" s="300">
        <v>5291</v>
      </c>
      <c r="B136" s="301">
        <v>454100</v>
      </c>
      <c r="C136" s="302" t="s">
        <v>358</v>
      </c>
      <c r="D136" s="303"/>
    </row>
    <row r="137" spans="1:4">
      <c r="A137" s="300">
        <v>5292</v>
      </c>
      <c r="B137" s="301">
        <v>454200</v>
      </c>
      <c r="C137" s="302" t="s">
        <v>359</v>
      </c>
      <c r="D137" s="303"/>
    </row>
    <row r="138" spans="1:4">
      <c r="A138" s="297">
        <v>5293</v>
      </c>
      <c r="B138" s="295">
        <v>460000</v>
      </c>
      <c r="C138" s="298" t="s">
        <v>833</v>
      </c>
      <c r="D138" s="299">
        <f>D139+D142+D145+D148+D151</f>
        <v>0</v>
      </c>
    </row>
    <row r="139" spans="1:4">
      <c r="A139" s="297">
        <v>5294</v>
      </c>
      <c r="B139" s="295">
        <v>461000</v>
      </c>
      <c r="C139" s="298" t="s">
        <v>834</v>
      </c>
      <c r="D139" s="299">
        <f>D140+D141</f>
        <v>0</v>
      </c>
    </row>
    <row r="140" spans="1:4">
      <c r="A140" s="300">
        <v>5295</v>
      </c>
      <c r="B140" s="301">
        <v>461100</v>
      </c>
      <c r="C140" s="302" t="s">
        <v>360</v>
      </c>
      <c r="D140" s="303"/>
    </row>
    <row r="141" spans="1:4">
      <c r="A141" s="300">
        <v>5296</v>
      </c>
      <c r="B141" s="301">
        <v>461200</v>
      </c>
      <c r="C141" s="302" t="s">
        <v>361</v>
      </c>
      <c r="D141" s="303"/>
    </row>
    <row r="142" spans="1:4">
      <c r="A142" s="297">
        <v>5297</v>
      </c>
      <c r="B142" s="295">
        <v>462000</v>
      </c>
      <c r="C142" s="298" t="s">
        <v>835</v>
      </c>
      <c r="D142" s="299">
        <f>D143+D144</f>
        <v>0</v>
      </c>
    </row>
    <row r="143" spans="1:4">
      <c r="A143" s="300">
        <v>5298</v>
      </c>
      <c r="B143" s="301">
        <v>462100</v>
      </c>
      <c r="C143" s="302" t="s">
        <v>627</v>
      </c>
      <c r="D143" s="303"/>
    </row>
    <row r="144" spans="1:4">
      <c r="A144" s="300">
        <v>5299</v>
      </c>
      <c r="B144" s="301">
        <v>462200</v>
      </c>
      <c r="C144" s="302" t="s">
        <v>472</v>
      </c>
      <c r="D144" s="303"/>
    </row>
    <row r="145" spans="1:4">
      <c r="A145" s="297">
        <v>5300</v>
      </c>
      <c r="B145" s="295">
        <v>463000</v>
      </c>
      <c r="C145" s="298" t="s">
        <v>836</v>
      </c>
      <c r="D145" s="299">
        <f>D146+D147</f>
        <v>0</v>
      </c>
    </row>
    <row r="146" spans="1:4">
      <c r="A146" s="300">
        <v>5301</v>
      </c>
      <c r="B146" s="301">
        <v>463100</v>
      </c>
      <c r="C146" s="302" t="s">
        <v>325</v>
      </c>
      <c r="D146" s="303"/>
    </row>
    <row r="147" spans="1:4">
      <c r="A147" s="300">
        <v>5302</v>
      </c>
      <c r="B147" s="301">
        <v>463200</v>
      </c>
      <c r="C147" s="302" t="s">
        <v>438</v>
      </c>
      <c r="D147" s="303"/>
    </row>
    <row r="148" spans="1:4" ht="24">
      <c r="A148" s="297">
        <v>5303</v>
      </c>
      <c r="B148" s="295">
        <v>464000</v>
      </c>
      <c r="C148" s="298" t="s">
        <v>837</v>
      </c>
      <c r="D148" s="299">
        <f>D149+D150</f>
        <v>0</v>
      </c>
    </row>
    <row r="149" spans="1:4">
      <c r="A149" s="300">
        <v>5304</v>
      </c>
      <c r="B149" s="301">
        <v>464100</v>
      </c>
      <c r="C149" s="302" t="s">
        <v>57</v>
      </c>
      <c r="D149" s="303"/>
    </row>
    <row r="150" spans="1:4">
      <c r="A150" s="300">
        <v>5305</v>
      </c>
      <c r="B150" s="301">
        <v>464200</v>
      </c>
      <c r="C150" s="302" t="s">
        <v>58</v>
      </c>
      <c r="D150" s="303"/>
    </row>
    <row r="151" spans="1:4">
      <c r="A151" s="297">
        <v>5306</v>
      </c>
      <c r="B151" s="295">
        <v>465000</v>
      </c>
      <c r="C151" s="298" t="s">
        <v>838</v>
      </c>
      <c r="D151" s="299">
        <f>D152+D153</f>
        <v>0</v>
      </c>
    </row>
    <row r="152" spans="1:4">
      <c r="A152" s="300">
        <v>5307</v>
      </c>
      <c r="B152" s="301">
        <v>465100</v>
      </c>
      <c r="C152" s="302" t="s">
        <v>59</v>
      </c>
      <c r="D152" s="303"/>
    </row>
    <row r="153" spans="1:4">
      <c r="A153" s="300">
        <v>5308</v>
      </c>
      <c r="B153" s="301">
        <v>465200</v>
      </c>
      <c r="C153" s="302" t="s">
        <v>60</v>
      </c>
      <c r="D153" s="303"/>
    </row>
    <row r="154" spans="1:4">
      <c r="A154" s="297">
        <v>5309</v>
      </c>
      <c r="B154" s="295">
        <v>470000</v>
      </c>
      <c r="C154" s="298" t="s">
        <v>839</v>
      </c>
      <c r="D154" s="299">
        <f>D155+D159</f>
        <v>0</v>
      </c>
    </row>
    <row r="155" spans="1:4" ht="24">
      <c r="A155" s="297">
        <v>5310</v>
      </c>
      <c r="B155" s="295">
        <v>471000</v>
      </c>
      <c r="C155" s="298" t="s">
        <v>840</v>
      </c>
      <c r="D155" s="299">
        <f>SUM(D156:D158)</f>
        <v>0</v>
      </c>
    </row>
    <row r="156" spans="1:4">
      <c r="A156" s="300">
        <v>5311</v>
      </c>
      <c r="B156" s="301">
        <v>471100</v>
      </c>
      <c r="C156" s="302" t="s">
        <v>200</v>
      </c>
      <c r="D156" s="303"/>
    </row>
    <row r="157" spans="1:4" ht="24">
      <c r="A157" s="300">
        <v>5312</v>
      </c>
      <c r="B157" s="301">
        <v>471200</v>
      </c>
      <c r="C157" s="302" t="s">
        <v>93</v>
      </c>
      <c r="D157" s="303"/>
    </row>
    <row r="158" spans="1:4" ht="24">
      <c r="A158" s="300">
        <v>5313</v>
      </c>
      <c r="B158" s="301">
        <v>471900</v>
      </c>
      <c r="C158" s="302" t="s">
        <v>94</v>
      </c>
      <c r="D158" s="303"/>
    </row>
    <row r="159" spans="1:4">
      <c r="A159" s="297">
        <v>5314</v>
      </c>
      <c r="B159" s="295">
        <v>472000</v>
      </c>
      <c r="C159" s="298" t="s">
        <v>841</v>
      </c>
      <c r="D159" s="299">
        <f>SUM(D160:D168)</f>
        <v>0</v>
      </c>
    </row>
    <row r="160" spans="1:4">
      <c r="A160" s="300">
        <v>5315</v>
      </c>
      <c r="B160" s="301">
        <v>472100</v>
      </c>
      <c r="C160" s="302" t="s">
        <v>95</v>
      </c>
      <c r="D160" s="303"/>
    </row>
    <row r="161" spans="1:4">
      <c r="A161" s="300">
        <v>5316</v>
      </c>
      <c r="B161" s="301">
        <v>472200</v>
      </c>
      <c r="C161" s="302" t="s">
        <v>842</v>
      </c>
      <c r="D161" s="303"/>
    </row>
    <row r="162" spans="1:4">
      <c r="A162" s="300">
        <v>5317</v>
      </c>
      <c r="B162" s="301">
        <v>472300</v>
      </c>
      <c r="C162" s="302" t="s">
        <v>843</v>
      </c>
      <c r="D162" s="303"/>
    </row>
    <row r="163" spans="1:4">
      <c r="A163" s="300">
        <v>5318</v>
      </c>
      <c r="B163" s="301">
        <v>472400</v>
      </c>
      <c r="C163" s="302" t="s">
        <v>844</v>
      </c>
      <c r="D163" s="303"/>
    </row>
    <row r="164" spans="1:4">
      <c r="A164" s="300">
        <v>5319</v>
      </c>
      <c r="B164" s="301">
        <v>472500</v>
      </c>
      <c r="C164" s="302" t="s">
        <v>40</v>
      </c>
      <c r="D164" s="303"/>
    </row>
    <row r="165" spans="1:4">
      <c r="A165" s="300">
        <v>5320</v>
      </c>
      <c r="B165" s="301">
        <v>472600</v>
      </c>
      <c r="C165" s="302" t="s">
        <v>41</v>
      </c>
      <c r="D165" s="303"/>
    </row>
    <row r="166" spans="1:4">
      <c r="A166" s="300">
        <v>5321</v>
      </c>
      <c r="B166" s="301">
        <v>472700</v>
      </c>
      <c r="C166" s="302" t="s">
        <v>845</v>
      </c>
      <c r="D166" s="303"/>
    </row>
    <row r="167" spans="1:4">
      <c r="A167" s="300">
        <v>5322</v>
      </c>
      <c r="B167" s="301">
        <v>472800</v>
      </c>
      <c r="C167" s="302" t="s">
        <v>846</v>
      </c>
      <c r="D167" s="303"/>
    </row>
    <row r="168" spans="1:4">
      <c r="A168" s="300">
        <v>5323</v>
      </c>
      <c r="B168" s="301">
        <v>472900</v>
      </c>
      <c r="C168" s="302" t="s">
        <v>654</v>
      </c>
      <c r="D168" s="303"/>
    </row>
    <row r="169" spans="1:4">
      <c r="A169" s="297">
        <v>5324</v>
      </c>
      <c r="B169" s="295">
        <v>480000</v>
      </c>
      <c r="C169" s="298" t="s">
        <v>847</v>
      </c>
      <c r="D169" s="299">
        <f>D170+D173+D177+D179+D182+D184</f>
        <v>0</v>
      </c>
    </row>
    <row r="170" spans="1:4">
      <c r="A170" s="297">
        <v>5325</v>
      </c>
      <c r="B170" s="295">
        <v>481000</v>
      </c>
      <c r="C170" s="298" t="s">
        <v>848</v>
      </c>
      <c r="D170" s="299">
        <f>D171+D172</f>
        <v>0</v>
      </c>
    </row>
    <row r="171" spans="1:4">
      <c r="A171" s="300">
        <v>5326</v>
      </c>
      <c r="B171" s="301">
        <v>481100</v>
      </c>
      <c r="C171" s="302" t="s">
        <v>362</v>
      </c>
      <c r="D171" s="303"/>
    </row>
    <row r="172" spans="1:4">
      <c r="A172" s="300">
        <v>5327</v>
      </c>
      <c r="B172" s="301">
        <v>481900</v>
      </c>
      <c r="C172" s="302" t="s">
        <v>363</v>
      </c>
      <c r="D172" s="303"/>
    </row>
    <row r="173" spans="1:4">
      <c r="A173" s="297">
        <v>5328</v>
      </c>
      <c r="B173" s="295">
        <v>482000</v>
      </c>
      <c r="C173" s="298" t="s">
        <v>1707</v>
      </c>
      <c r="D173" s="299">
        <f>SUM(D174:D176)</f>
        <v>0</v>
      </c>
    </row>
    <row r="174" spans="1:4">
      <c r="A174" s="300">
        <v>5329</v>
      </c>
      <c r="B174" s="301">
        <v>482100</v>
      </c>
      <c r="C174" s="302" t="s">
        <v>186</v>
      </c>
      <c r="D174" s="303"/>
    </row>
    <row r="175" spans="1:4">
      <c r="A175" s="300">
        <v>5330</v>
      </c>
      <c r="B175" s="301">
        <v>482200</v>
      </c>
      <c r="C175" s="302" t="s">
        <v>61</v>
      </c>
      <c r="D175" s="303"/>
    </row>
    <row r="176" spans="1:4">
      <c r="A176" s="300">
        <v>5331</v>
      </c>
      <c r="B176" s="301">
        <v>482300</v>
      </c>
      <c r="C176" s="302" t="s">
        <v>1708</v>
      </c>
      <c r="D176" s="303"/>
    </row>
    <row r="177" spans="1:4">
      <c r="A177" s="297">
        <v>5332</v>
      </c>
      <c r="B177" s="295">
        <v>483000</v>
      </c>
      <c r="C177" s="298" t="s">
        <v>849</v>
      </c>
      <c r="D177" s="299">
        <f>D178</f>
        <v>0</v>
      </c>
    </row>
    <row r="178" spans="1:4">
      <c r="A178" s="300">
        <v>5333</v>
      </c>
      <c r="B178" s="301">
        <v>483100</v>
      </c>
      <c r="C178" s="302" t="s">
        <v>0</v>
      </c>
      <c r="D178" s="303"/>
    </row>
    <row r="179" spans="1:4" ht="25.5" customHeight="1">
      <c r="A179" s="297">
        <v>5334</v>
      </c>
      <c r="B179" s="295">
        <v>484000</v>
      </c>
      <c r="C179" s="298" t="s">
        <v>850</v>
      </c>
      <c r="D179" s="299">
        <f>D180+D181</f>
        <v>0</v>
      </c>
    </row>
    <row r="180" spans="1:4">
      <c r="A180" s="300">
        <v>5335</v>
      </c>
      <c r="B180" s="301">
        <v>484100</v>
      </c>
      <c r="C180" s="302" t="s">
        <v>577</v>
      </c>
      <c r="D180" s="303"/>
    </row>
    <row r="181" spans="1:4">
      <c r="A181" s="300">
        <v>5336</v>
      </c>
      <c r="B181" s="301">
        <v>484200</v>
      </c>
      <c r="C181" s="302" t="s">
        <v>454</v>
      </c>
      <c r="D181" s="303"/>
    </row>
    <row r="182" spans="1:4" ht="24">
      <c r="A182" s="297">
        <v>5337</v>
      </c>
      <c r="B182" s="295">
        <v>485000</v>
      </c>
      <c r="C182" s="298" t="s">
        <v>851</v>
      </c>
      <c r="D182" s="299">
        <f>D183</f>
        <v>0</v>
      </c>
    </row>
    <row r="183" spans="1:4">
      <c r="A183" s="300">
        <v>5338</v>
      </c>
      <c r="B183" s="301">
        <v>485100</v>
      </c>
      <c r="C183" s="302" t="s">
        <v>852</v>
      </c>
      <c r="D183" s="303"/>
    </row>
    <row r="184" spans="1:4" ht="24">
      <c r="A184" s="297">
        <v>5339</v>
      </c>
      <c r="B184" s="295">
        <v>489000</v>
      </c>
      <c r="C184" s="298" t="s">
        <v>853</v>
      </c>
      <c r="D184" s="299">
        <f>D185</f>
        <v>0</v>
      </c>
    </row>
    <row r="185" spans="1:4" ht="24">
      <c r="A185" s="300">
        <v>5340</v>
      </c>
      <c r="B185" s="301">
        <v>489100</v>
      </c>
      <c r="C185" s="302" t="s">
        <v>578</v>
      </c>
      <c r="D185" s="303"/>
    </row>
    <row r="186" spans="1:4">
      <c r="A186" s="297">
        <v>5341</v>
      </c>
      <c r="B186" s="295">
        <v>500000</v>
      </c>
      <c r="C186" s="298" t="s">
        <v>854</v>
      </c>
      <c r="D186" s="299">
        <f>D187+D209+D218+D221+D229</f>
        <v>0</v>
      </c>
    </row>
    <row r="187" spans="1:4">
      <c r="A187" s="297">
        <v>5342</v>
      </c>
      <c r="B187" s="295">
        <v>510000</v>
      </c>
      <c r="C187" s="298" t="s">
        <v>855</v>
      </c>
      <c r="D187" s="299">
        <f>D188+D193+D203+D205+D207</f>
        <v>0</v>
      </c>
    </row>
    <row r="188" spans="1:4">
      <c r="A188" s="297">
        <v>5343</v>
      </c>
      <c r="B188" s="295">
        <v>511000</v>
      </c>
      <c r="C188" s="298" t="s">
        <v>856</v>
      </c>
      <c r="D188" s="299">
        <f>SUM(D189:D192)</f>
        <v>0</v>
      </c>
    </row>
    <row r="189" spans="1:4">
      <c r="A189" s="300">
        <v>5344</v>
      </c>
      <c r="B189" s="301">
        <v>511100</v>
      </c>
      <c r="C189" s="302" t="s">
        <v>567</v>
      </c>
      <c r="D189" s="303"/>
    </row>
    <row r="190" spans="1:4">
      <c r="A190" s="300">
        <v>5345</v>
      </c>
      <c r="B190" s="301">
        <v>511200</v>
      </c>
      <c r="C190" s="302" t="s">
        <v>568</v>
      </c>
      <c r="D190" s="303"/>
    </row>
    <row r="191" spans="1:4">
      <c r="A191" s="300">
        <v>5346</v>
      </c>
      <c r="B191" s="301">
        <v>511300</v>
      </c>
      <c r="C191" s="302" t="s">
        <v>569</v>
      </c>
      <c r="D191" s="303"/>
    </row>
    <row r="192" spans="1:4">
      <c r="A192" s="300">
        <v>5347</v>
      </c>
      <c r="B192" s="301">
        <v>511400</v>
      </c>
      <c r="C192" s="302" t="s">
        <v>570</v>
      </c>
      <c r="D192" s="303"/>
    </row>
    <row r="193" spans="1:4">
      <c r="A193" s="297">
        <v>5348</v>
      </c>
      <c r="B193" s="295">
        <v>512000</v>
      </c>
      <c r="C193" s="298" t="s">
        <v>857</v>
      </c>
      <c r="D193" s="299">
        <f>SUM(D194:D202)</f>
        <v>0</v>
      </c>
    </row>
    <row r="194" spans="1:4">
      <c r="A194" s="300">
        <v>5349</v>
      </c>
      <c r="B194" s="301">
        <v>512100</v>
      </c>
      <c r="C194" s="302" t="s">
        <v>571</v>
      </c>
      <c r="D194" s="303"/>
    </row>
    <row r="195" spans="1:4">
      <c r="A195" s="300">
        <v>5350</v>
      </c>
      <c r="B195" s="301">
        <v>512200</v>
      </c>
      <c r="C195" s="302" t="s">
        <v>183</v>
      </c>
      <c r="D195" s="303"/>
    </row>
    <row r="196" spans="1:4">
      <c r="A196" s="300">
        <v>5351</v>
      </c>
      <c r="B196" s="301">
        <v>512300</v>
      </c>
      <c r="C196" s="302" t="s">
        <v>184</v>
      </c>
      <c r="D196" s="303"/>
    </row>
    <row r="197" spans="1:4">
      <c r="A197" s="300">
        <v>5352</v>
      </c>
      <c r="B197" s="301">
        <v>512400</v>
      </c>
      <c r="C197" s="302" t="s">
        <v>345</v>
      </c>
      <c r="D197" s="303"/>
    </row>
    <row r="198" spans="1:4">
      <c r="A198" s="300">
        <v>5353</v>
      </c>
      <c r="B198" s="301">
        <v>512500</v>
      </c>
      <c r="C198" s="302" t="s">
        <v>185</v>
      </c>
      <c r="D198" s="303"/>
    </row>
    <row r="199" spans="1:4">
      <c r="A199" s="300">
        <v>5354</v>
      </c>
      <c r="B199" s="301">
        <v>512600</v>
      </c>
      <c r="C199" s="302" t="s">
        <v>748</v>
      </c>
      <c r="D199" s="303"/>
    </row>
    <row r="200" spans="1:4">
      <c r="A200" s="300">
        <v>5355</v>
      </c>
      <c r="B200" s="301">
        <v>512700</v>
      </c>
      <c r="C200" s="302" t="s">
        <v>103</v>
      </c>
      <c r="D200" s="303"/>
    </row>
    <row r="201" spans="1:4">
      <c r="A201" s="300">
        <v>5356</v>
      </c>
      <c r="B201" s="301">
        <v>512800</v>
      </c>
      <c r="C201" s="302" t="s">
        <v>104</v>
      </c>
      <c r="D201" s="303"/>
    </row>
    <row r="202" spans="1:4">
      <c r="A202" s="300">
        <v>5357</v>
      </c>
      <c r="B202" s="301">
        <v>512900</v>
      </c>
      <c r="C202" s="302" t="s">
        <v>572</v>
      </c>
      <c r="D202" s="303"/>
    </row>
    <row r="203" spans="1:4">
      <c r="A203" s="297">
        <v>5358</v>
      </c>
      <c r="B203" s="295">
        <v>513000</v>
      </c>
      <c r="C203" s="298" t="s">
        <v>858</v>
      </c>
      <c r="D203" s="299">
        <f>D204</f>
        <v>0</v>
      </c>
    </row>
    <row r="204" spans="1:4">
      <c r="A204" s="300">
        <v>5359</v>
      </c>
      <c r="B204" s="301">
        <v>513100</v>
      </c>
      <c r="C204" s="302" t="s">
        <v>579</v>
      </c>
      <c r="D204" s="303"/>
    </row>
    <row r="205" spans="1:4">
      <c r="A205" s="297">
        <v>5360</v>
      </c>
      <c r="B205" s="295">
        <v>514000</v>
      </c>
      <c r="C205" s="298" t="s">
        <v>859</v>
      </c>
      <c r="D205" s="299">
        <f>D206</f>
        <v>0</v>
      </c>
    </row>
    <row r="206" spans="1:4">
      <c r="A206" s="300">
        <v>5361</v>
      </c>
      <c r="B206" s="301">
        <v>514100</v>
      </c>
      <c r="C206" s="302" t="s">
        <v>573</v>
      </c>
      <c r="D206" s="303"/>
    </row>
    <row r="207" spans="1:4">
      <c r="A207" s="297">
        <v>5362</v>
      </c>
      <c r="B207" s="295">
        <v>515000</v>
      </c>
      <c r="C207" s="298" t="s">
        <v>860</v>
      </c>
      <c r="D207" s="299">
        <f>D208</f>
        <v>0</v>
      </c>
    </row>
    <row r="208" spans="1:4">
      <c r="A208" s="300">
        <v>5363</v>
      </c>
      <c r="B208" s="301">
        <v>515100</v>
      </c>
      <c r="C208" s="302" t="s">
        <v>461</v>
      </c>
      <c r="D208" s="303"/>
    </row>
    <row r="209" spans="1:4">
      <c r="A209" s="297">
        <v>5364</v>
      </c>
      <c r="B209" s="295">
        <v>520000</v>
      </c>
      <c r="C209" s="298" t="s">
        <v>861</v>
      </c>
      <c r="D209" s="299">
        <f>D210+D212+D216</f>
        <v>0</v>
      </c>
    </row>
    <row r="210" spans="1:4">
      <c r="A210" s="297">
        <v>5365</v>
      </c>
      <c r="B210" s="295">
        <v>521000</v>
      </c>
      <c r="C210" s="298" t="s">
        <v>862</v>
      </c>
      <c r="D210" s="299">
        <f>D211</f>
        <v>0</v>
      </c>
    </row>
    <row r="211" spans="1:4">
      <c r="A211" s="300">
        <v>5366</v>
      </c>
      <c r="B211" s="301">
        <v>521100</v>
      </c>
      <c r="C211" s="302" t="s">
        <v>334</v>
      </c>
      <c r="D211" s="303"/>
    </row>
    <row r="212" spans="1:4">
      <c r="A212" s="297">
        <v>5367</v>
      </c>
      <c r="B212" s="295">
        <v>522000</v>
      </c>
      <c r="C212" s="298" t="s">
        <v>863</v>
      </c>
      <c r="D212" s="299">
        <f>SUM(D213:D215)</f>
        <v>0</v>
      </c>
    </row>
    <row r="213" spans="1:4">
      <c r="A213" s="300">
        <v>5368</v>
      </c>
      <c r="B213" s="301">
        <v>522100</v>
      </c>
      <c r="C213" s="302" t="s">
        <v>532</v>
      </c>
      <c r="D213" s="303"/>
    </row>
    <row r="214" spans="1:4">
      <c r="A214" s="300">
        <v>5369</v>
      </c>
      <c r="B214" s="301">
        <v>522200</v>
      </c>
      <c r="C214" s="302" t="s">
        <v>328</v>
      </c>
      <c r="D214" s="303"/>
    </row>
    <row r="215" spans="1:4">
      <c r="A215" s="300">
        <v>5370</v>
      </c>
      <c r="B215" s="301">
        <v>522300</v>
      </c>
      <c r="C215" s="302" t="s">
        <v>329</v>
      </c>
      <c r="D215" s="303"/>
    </row>
    <row r="216" spans="1:4">
      <c r="A216" s="297">
        <v>5371</v>
      </c>
      <c r="B216" s="295">
        <v>523000</v>
      </c>
      <c r="C216" s="298" t="s">
        <v>864</v>
      </c>
      <c r="D216" s="299">
        <f>D217</f>
        <v>0</v>
      </c>
    </row>
    <row r="217" spans="1:4">
      <c r="A217" s="300">
        <v>5372</v>
      </c>
      <c r="B217" s="301">
        <v>523100</v>
      </c>
      <c r="C217" s="302" t="s">
        <v>330</v>
      </c>
      <c r="D217" s="303"/>
    </row>
    <row r="218" spans="1:4">
      <c r="A218" s="297">
        <v>5373</v>
      </c>
      <c r="B218" s="295">
        <v>530000</v>
      </c>
      <c r="C218" s="298" t="s">
        <v>865</v>
      </c>
      <c r="D218" s="299">
        <f>D219</f>
        <v>0</v>
      </c>
    </row>
    <row r="219" spans="1:4">
      <c r="A219" s="297">
        <v>5374</v>
      </c>
      <c r="B219" s="295">
        <v>531000</v>
      </c>
      <c r="C219" s="298" t="s">
        <v>866</v>
      </c>
      <c r="D219" s="299">
        <f>D220</f>
        <v>0</v>
      </c>
    </row>
    <row r="220" spans="1:4">
      <c r="A220" s="300">
        <v>5375</v>
      </c>
      <c r="B220" s="301">
        <v>531100</v>
      </c>
      <c r="C220" s="302" t="s">
        <v>436</v>
      </c>
      <c r="D220" s="303"/>
    </row>
    <row r="221" spans="1:4">
      <c r="A221" s="297">
        <v>5376</v>
      </c>
      <c r="B221" s="295">
        <v>540000</v>
      </c>
      <c r="C221" s="298" t="s">
        <v>867</v>
      </c>
      <c r="D221" s="299">
        <f>D222+D224+D226</f>
        <v>0</v>
      </c>
    </row>
    <row r="222" spans="1:4">
      <c r="A222" s="297">
        <v>5377</v>
      </c>
      <c r="B222" s="295">
        <v>541000</v>
      </c>
      <c r="C222" s="298" t="s">
        <v>868</v>
      </c>
      <c r="D222" s="299">
        <f>D223</f>
        <v>0</v>
      </c>
    </row>
    <row r="223" spans="1:4">
      <c r="A223" s="300">
        <v>5378</v>
      </c>
      <c r="B223" s="301">
        <v>541100</v>
      </c>
      <c r="C223" s="302" t="s">
        <v>367</v>
      </c>
      <c r="D223" s="303"/>
    </row>
    <row r="224" spans="1:4">
      <c r="A224" s="297">
        <v>5379</v>
      </c>
      <c r="B224" s="295">
        <v>542000</v>
      </c>
      <c r="C224" s="298" t="s">
        <v>869</v>
      </c>
      <c r="D224" s="299">
        <f>D225</f>
        <v>0</v>
      </c>
    </row>
    <row r="225" spans="1:4">
      <c r="A225" s="300">
        <v>5380</v>
      </c>
      <c r="B225" s="301">
        <v>542100</v>
      </c>
      <c r="C225" s="302" t="s">
        <v>331</v>
      </c>
      <c r="D225" s="303"/>
    </row>
    <row r="226" spans="1:4">
      <c r="A226" s="297">
        <v>5381</v>
      </c>
      <c r="B226" s="295">
        <v>543000</v>
      </c>
      <c r="C226" s="298" t="s">
        <v>870</v>
      </c>
      <c r="D226" s="299">
        <f>D227+D228</f>
        <v>0</v>
      </c>
    </row>
    <row r="227" spans="1:4">
      <c r="A227" s="300">
        <v>5382</v>
      </c>
      <c r="B227" s="301">
        <v>543100</v>
      </c>
      <c r="C227" s="302" t="s">
        <v>332</v>
      </c>
      <c r="D227" s="303"/>
    </row>
    <row r="228" spans="1:4">
      <c r="A228" s="300">
        <v>5383</v>
      </c>
      <c r="B228" s="301">
        <v>543200</v>
      </c>
      <c r="C228" s="302" t="s">
        <v>333</v>
      </c>
      <c r="D228" s="303"/>
    </row>
    <row r="229" spans="1:4" ht="24">
      <c r="A229" s="297">
        <v>5384</v>
      </c>
      <c r="B229" s="295">
        <v>550000</v>
      </c>
      <c r="C229" s="298" t="s">
        <v>871</v>
      </c>
      <c r="D229" s="299">
        <f>D230</f>
        <v>0</v>
      </c>
    </row>
    <row r="230" spans="1:4" ht="24">
      <c r="A230" s="297">
        <v>5385</v>
      </c>
      <c r="B230" s="295">
        <v>551000</v>
      </c>
      <c r="C230" s="298" t="s">
        <v>872</v>
      </c>
      <c r="D230" s="299">
        <f>D231</f>
        <v>0</v>
      </c>
    </row>
    <row r="231" spans="1:4" ht="24">
      <c r="A231" s="300">
        <v>5386</v>
      </c>
      <c r="B231" s="301">
        <v>551100</v>
      </c>
      <c r="C231" s="302" t="s">
        <v>639</v>
      </c>
      <c r="D231" s="303"/>
    </row>
    <row r="232" spans="1:4" ht="24">
      <c r="A232" s="297">
        <v>5387</v>
      </c>
      <c r="B232" s="295">
        <v>600000</v>
      </c>
      <c r="C232" s="298" t="s">
        <v>873</v>
      </c>
      <c r="D232" s="299">
        <f>D233+D258</f>
        <v>0</v>
      </c>
    </row>
    <row r="233" spans="1:4">
      <c r="A233" s="297">
        <v>5388</v>
      </c>
      <c r="B233" s="295">
        <v>610000</v>
      </c>
      <c r="C233" s="298" t="s">
        <v>874</v>
      </c>
      <c r="D233" s="299">
        <f>D234+D244+D252+D254+D256</f>
        <v>0</v>
      </c>
    </row>
    <row r="234" spans="1:4">
      <c r="A234" s="297">
        <v>5389</v>
      </c>
      <c r="B234" s="295">
        <v>611000</v>
      </c>
      <c r="C234" s="298" t="s">
        <v>875</v>
      </c>
      <c r="D234" s="299">
        <f>SUM(D235:D243)</f>
        <v>0</v>
      </c>
    </row>
    <row r="235" spans="1:4" ht="24">
      <c r="A235" s="300">
        <v>5390</v>
      </c>
      <c r="B235" s="301">
        <v>611100</v>
      </c>
      <c r="C235" s="302" t="s">
        <v>1730</v>
      </c>
      <c r="D235" s="303"/>
    </row>
    <row r="236" spans="1:4">
      <c r="A236" s="300">
        <v>5391</v>
      </c>
      <c r="B236" s="301">
        <v>611200</v>
      </c>
      <c r="C236" s="302" t="s">
        <v>344</v>
      </c>
      <c r="D236" s="303"/>
    </row>
    <row r="237" spans="1:4">
      <c r="A237" s="300">
        <v>5392</v>
      </c>
      <c r="B237" s="301">
        <v>611300</v>
      </c>
      <c r="C237" s="302" t="s">
        <v>486</v>
      </c>
      <c r="D237" s="303"/>
    </row>
    <row r="238" spans="1:4">
      <c r="A238" s="300">
        <v>5393</v>
      </c>
      <c r="B238" s="301">
        <v>611400</v>
      </c>
      <c r="C238" s="302" t="s">
        <v>487</v>
      </c>
      <c r="D238" s="303"/>
    </row>
    <row r="239" spans="1:4">
      <c r="A239" s="300">
        <v>5394</v>
      </c>
      <c r="B239" s="301">
        <v>611500</v>
      </c>
      <c r="C239" s="302" t="s">
        <v>488</v>
      </c>
      <c r="D239" s="303"/>
    </row>
    <row r="240" spans="1:4">
      <c r="A240" s="300">
        <v>5395</v>
      </c>
      <c r="B240" s="301">
        <v>611600</v>
      </c>
      <c r="C240" s="302" t="s">
        <v>489</v>
      </c>
      <c r="D240" s="303"/>
    </row>
    <row r="241" spans="1:4">
      <c r="A241" s="300">
        <v>5396</v>
      </c>
      <c r="B241" s="301">
        <v>611700</v>
      </c>
      <c r="C241" s="302" t="s">
        <v>876</v>
      </c>
      <c r="D241" s="303"/>
    </row>
    <row r="242" spans="1:4">
      <c r="A242" s="300">
        <v>5397</v>
      </c>
      <c r="B242" s="301">
        <v>611800</v>
      </c>
      <c r="C242" s="302" t="s">
        <v>490</v>
      </c>
      <c r="D242" s="303"/>
    </row>
    <row r="243" spans="1:4">
      <c r="A243" s="300">
        <v>5398</v>
      </c>
      <c r="B243" s="301">
        <v>611900</v>
      </c>
      <c r="C243" s="302" t="s">
        <v>193</v>
      </c>
      <c r="D243" s="303"/>
    </row>
    <row r="244" spans="1:4">
      <c r="A244" s="297">
        <v>5399</v>
      </c>
      <c r="B244" s="295">
        <v>612000</v>
      </c>
      <c r="C244" s="298" t="s">
        <v>877</v>
      </c>
      <c r="D244" s="299">
        <f>SUM(D245:D251)</f>
        <v>0</v>
      </c>
    </row>
    <row r="245" spans="1:4" ht="24">
      <c r="A245" s="300">
        <v>5400</v>
      </c>
      <c r="B245" s="301">
        <v>612100</v>
      </c>
      <c r="C245" s="302" t="s">
        <v>1731</v>
      </c>
      <c r="D245" s="303"/>
    </row>
    <row r="246" spans="1:4">
      <c r="A246" s="300">
        <v>5401</v>
      </c>
      <c r="B246" s="301">
        <v>612200</v>
      </c>
      <c r="C246" s="302" t="s">
        <v>491</v>
      </c>
      <c r="D246" s="303"/>
    </row>
    <row r="247" spans="1:4">
      <c r="A247" s="300">
        <v>5402</v>
      </c>
      <c r="B247" s="301">
        <v>612300</v>
      </c>
      <c r="C247" s="302" t="s">
        <v>105</v>
      </c>
      <c r="D247" s="303"/>
    </row>
    <row r="248" spans="1:4">
      <c r="A248" s="300">
        <v>5403</v>
      </c>
      <c r="B248" s="301">
        <v>612400</v>
      </c>
      <c r="C248" s="302" t="s">
        <v>878</v>
      </c>
      <c r="D248" s="303"/>
    </row>
    <row r="249" spans="1:4">
      <c r="A249" s="300">
        <v>5404</v>
      </c>
      <c r="B249" s="301">
        <v>612500</v>
      </c>
      <c r="C249" s="302" t="s">
        <v>879</v>
      </c>
      <c r="D249" s="303"/>
    </row>
    <row r="250" spans="1:4">
      <c r="A250" s="300">
        <v>5405</v>
      </c>
      <c r="B250" s="301">
        <v>612600</v>
      </c>
      <c r="C250" s="302" t="s">
        <v>106</v>
      </c>
      <c r="D250" s="303"/>
    </row>
    <row r="251" spans="1:4">
      <c r="A251" s="300">
        <v>5406</v>
      </c>
      <c r="B251" s="301">
        <v>612900</v>
      </c>
      <c r="C251" s="302" t="s">
        <v>661</v>
      </c>
      <c r="D251" s="303"/>
    </row>
    <row r="252" spans="1:4">
      <c r="A252" s="297">
        <v>5407</v>
      </c>
      <c r="B252" s="295">
        <v>613000</v>
      </c>
      <c r="C252" s="298" t="s">
        <v>880</v>
      </c>
      <c r="D252" s="299">
        <f>D253</f>
        <v>0</v>
      </c>
    </row>
    <row r="253" spans="1:4">
      <c r="A253" s="300">
        <v>5408</v>
      </c>
      <c r="B253" s="301">
        <v>613100</v>
      </c>
      <c r="C253" s="302" t="s">
        <v>107</v>
      </c>
      <c r="D253" s="303"/>
    </row>
    <row r="254" spans="1:4">
      <c r="A254" s="297">
        <v>5409</v>
      </c>
      <c r="B254" s="295">
        <v>614000</v>
      </c>
      <c r="C254" s="298" t="s">
        <v>881</v>
      </c>
      <c r="D254" s="299">
        <f>D255</f>
        <v>0</v>
      </c>
    </row>
    <row r="255" spans="1:4">
      <c r="A255" s="300">
        <v>5410</v>
      </c>
      <c r="B255" s="301">
        <v>614100</v>
      </c>
      <c r="C255" s="302" t="s">
        <v>149</v>
      </c>
      <c r="D255" s="303"/>
    </row>
    <row r="256" spans="1:4">
      <c r="A256" s="297">
        <v>5411</v>
      </c>
      <c r="B256" s="295">
        <v>615000</v>
      </c>
      <c r="C256" s="298" t="s">
        <v>882</v>
      </c>
      <c r="D256" s="299">
        <f>D257</f>
        <v>0</v>
      </c>
    </row>
    <row r="257" spans="1:4">
      <c r="A257" s="300">
        <v>5412</v>
      </c>
      <c r="B257" s="301">
        <v>615100</v>
      </c>
      <c r="C257" s="302" t="s">
        <v>749</v>
      </c>
      <c r="D257" s="303"/>
    </row>
    <row r="258" spans="1:4">
      <c r="A258" s="297">
        <v>5413</v>
      </c>
      <c r="B258" s="295">
        <v>620000</v>
      </c>
      <c r="C258" s="298" t="s">
        <v>883</v>
      </c>
      <c r="D258" s="299">
        <f>D259+D269+D278</f>
        <v>0</v>
      </c>
    </row>
    <row r="259" spans="1:4">
      <c r="A259" s="297">
        <v>5414</v>
      </c>
      <c r="B259" s="295">
        <v>621000</v>
      </c>
      <c r="C259" s="298" t="s">
        <v>884</v>
      </c>
      <c r="D259" s="299">
        <f>SUM(D260:D268)</f>
        <v>0</v>
      </c>
    </row>
    <row r="260" spans="1:4">
      <c r="A260" s="300">
        <v>5415</v>
      </c>
      <c r="B260" s="301">
        <v>621100</v>
      </c>
      <c r="C260" s="302" t="s">
        <v>108</v>
      </c>
      <c r="D260" s="303"/>
    </row>
    <row r="261" spans="1:4">
      <c r="A261" s="300">
        <v>5416</v>
      </c>
      <c r="B261" s="301">
        <v>621200</v>
      </c>
      <c r="C261" s="302" t="s">
        <v>335</v>
      </c>
      <c r="D261" s="303"/>
    </row>
    <row r="262" spans="1:4">
      <c r="A262" s="300">
        <v>5417</v>
      </c>
      <c r="B262" s="301">
        <v>621300</v>
      </c>
      <c r="C262" s="302" t="s">
        <v>483</v>
      </c>
      <c r="D262" s="303"/>
    </row>
    <row r="263" spans="1:4">
      <c r="A263" s="300">
        <v>5418</v>
      </c>
      <c r="B263" s="301">
        <v>621400</v>
      </c>
      <c r="C263" s="302" t="s">
        <v>150</v>
      </c>
      <c r="D263" s="303"/>
    </row>
    <row r="264" spans="1:4">
      <c r="A264" s="300">
        <v>5419</v>
      </c>
      <c r="B264" s="301">
        <v>621500</v>
      </c>
      <c r="C264" s="302" t="s">
        <v>109</v>
      </c>
      <c r="D264" s="303"/>
    </row>
    <row r="265" spans="1:4">
      <c r="A265" s="300">
        <v>5420</v>
      </c>
      <c r="B265" s="301">
        <v>621600</v>
      </c>
      <c r="C265" s="302" t="s">
        <v>484</v>
      </c>
      <c r="D265" s="303"/>
    </row>
    <row r="266" spans="1:4">
      <c r="A266" s="300">
        <v>5421</v>
      </c>
      <c r="B266" s="301">
        <v>621700</v>
      </c>
      <c r="C266" s="302" t="s">
        <v>347</v>
      </c>
      <c r="D266" s="303"/>
    </row>
    <row r="267" spans="1:4">
      <c r="A267" s="300">
        <v>5422</v>
      </c>
      <c r="B267" s="301">
        <v>621800</v>
      </c>
      <c r="C267" s="302" t="s">
        <v>485</v>
      </c>
      <c r="D267" s="303"/>
    </row>
    <row r="268" spans="1:4">
      <c r="A268" s="300">
        <v>5423</v>
      </c>
      <c r="B268" s="301">
        <v>621900</v>
      </c>
      <c r="C268" s="302" t="s">
        <v>348</v>
      </c>
      <c r="D268" s="303"/>
    </row>
    <row r="269" spans="1:4">
      <c r="A269" s="297">
        <v>5424</v>
      </c>
      <c r="B269" s="295">
        <v>622000</v>
      </c>
      <c r="C269" s="298" t="s">
        <v>885</v>
      </c>
      <c r="D269" s="299">
        <f>SUM(D270:D277)</f>
        <v>0</v>
      </c>
    </row>
    <row r="270" spans="1:4">
      <c r="A270" s="300">
        <v>5425</v>
      </c>
      <c r="B270" s="301">
        <v>622100</v>
      </c>
      <c r="C270" s="302" t="s">
        <v>349</v>
      </c>
      <c r="D270" s="303"/>
    </row>
    <row r="271" spans="1:4">
      <c r="A271" s="300">
        <v>5426</v>
      </c>
      <c r="B271" s="301">
        <v>622200</v>
      </c>
      <c r="C271" s="302" t="s">
        <v>640</v>
      </c>
      <c r="D271" s="303"/>
    </row>
    <row r="272" spans="1:4">
      <c r="A272" s="300">
        <v>5427</v>
      </c>
      <c r="B272" s="301">
        <v>622300</v>
      </c>
      <c r="C272" s="302" t="s">
        <v>641</v>
      </c>
      <c r="D272" s="303"/>
    </row>
    <row r="273" spans="1:5">
      <c r="A273" s="300">
        <v>5428</v>
      </c>
      <c r="B273" s="301">
        <v>622400</v>
      </c>
      <c r="C273" s="302" t="s">
        <v>642</v>
      </c>
      <c r="D273" s="303"/>
    </row>
    <row r="274" spans="1:5">
      <c r="A274" s="300">
        <v>5429</v>
      </c>
      <c r="B274" s="301">
        <v>622500</v>
      </c>
      <c r="C274" s="302" t="s">
        <v>643</v>
      </c>
      <c r="D274" s="303"/>
    </row>
    <row r="275" spans="1:5">
      <c r="A275" s="300">
        <v>5430</v>
      </c>
      <c r="B275" s="301">
        <v>622600</v>
      </c>
      <c r="C275" s="302" t="s">
        <v>351</v>
      </c>
      <c r="D275" s="303"/>
    </row>
    <row r="276" spans="1:5">
      <c r="A276" s="300">
        <v>5431</v>
      </c>
      <c r="B276" s="301">
        <v>622700</v>
      </c>
      <c r="C276" s="302" t="s">
        <v>350</v>
      </c>
      <c r="D276" s="303"/>
    </row>
    <row r="277" spans="1:5">
      <c r="A277" s="300">
        <v>5432</v>
      </c>
      <c r="B277" s="301">
        <v>622800</v>
      </c>
      <c r="C277" s="302" t="s">
        <v>151</v>
      </c>
      <c r="D277" s="303"/>
    </row>
    <row r="278" spans="1:5" ht="27.75" customHeight="1">
      <c r="A278" s="297">
        <v>5433</v>
      </c>
      <c r="B278" s="295">
        <v>623000</v>
      </c>
      <c r="C278" s="298" t="s">
        <v>886</v>
      </c>
      <c r="D278" s="299">
        <f>D279</f>
        <v>0</v>
      </c>
    </row>
    <row r="279" spans="1:5" ht="24">
      <c r="A279" s="300">
        <v>5434</v>
      </c>
      <c r="B279" s="301">
        <v>623100</v>
      </c>
      <c r="C279" s="302" t="s">
        <v>887</v>
      </c>
      <c r="D279" s="303"/>
    </row>
    <row r="280" spans="1:5" ht="13.5" thickBot="1">
      <c r="A280" s="304">
        <v>5435</v>
      </c>
      <c r="B280" s="305"/>
      <c r="C280" s="306" t="s">
        <v>888</v>
      </c>
      <c r="D280" s="307">
        <f>D17+D232</f>
        <v>0</v>
      </c>
    </row>
    <row r="282" spans="1:5" ht="55.5" customHeight="1"/>
    <row r="283" spans="1:5">
      <c r="A283" s="274" t="s">
        <v>1010</v>
      </c>
      <c r="B283" s="274"/>
      <c r="C283" s="162"/>
      <c r="D283" s="275" t="s">
        <v>1012</v>
      </c>
      <c r="E283" s="162"/>
    </row>
    <row r="284" spans="1:5" ht="18" customHeight="1">
      <c r="A284" s="162" t="s">
        <v>312</v>
      </c>
      <c r="C284" s="162"/>
      <c r="D284" s="275" t="s">
        <v>1011</v>
      </c>
      <c r="E284" s="163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</dc:creator>
  <cp:lastModifiedBy>LIDIJA</cp:lastModifiedBy>
  <cp:lastPrinted>2023-04-03T12:25:43Z</cp:lastPrinted>
  <dcterms:created xsi:type="dcterms:W3CDTF">2002-07-23T06:43:57Z</dcterms:created>
  <dcterms:modified xsi:type="dcterms:W3CDTF">2024-03-25T08:41:57Z</dcterms:modified>
</cp:coreProperties>
</file>